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a-auth-uat.wi.gov/Documents/"/>
    </mc:Choice>
  </mc:AlternateContent>
  <bookViews>
    <workbookView xWindow="0" yWindow="0" windowWidth="19200" windowHeight="11370" xr2:uid="{00000000-000D-0000-FFFF-FFFF00000000}"/>
  </bookViews>
  <sheets>
    <sheet name="README" sheetId="14" r:id="rId1"/>
    <sheet name="StFinal_2010_2040_agesex" sheetId="3" r:id="rId2"/>
    <sheet name="StFinal_2010_2040_broadage" sheetId="13" r:id="rId3"/>
    <sheet name="StFinal_2010_2040_cofc" sheetId="2" r:id="rId4"/>
  </sheets>
  <definedNames>
    <definedName name="dtbl_SRproj2005_35co_male">#REF!</definedName>
    <definedName name="_xlnm.Print_Area" localSheetId="1">StFinal_2010_2040_agesex!$A$1:$V$30</definedName>
    <definedName name="_xlnm.Print_Area" localSheetId="2">StFinal_2010_2040_broadage!$A$1:$N$16</definedName>
    <definedName name="_xlnm.Print_Area" localSheetId="3">StFinal_2010_2040_cofc!$A$1:$S$27</definedName>
    <definedName name="_xlnm.Print_Titles" localSheetId="1">StFinal_2010_2040_agesex!$A:$A</definedName>
    <definedName name="_xlnm.Print_Titles" localSheetId="3">StFinal_2010_2040_cofc!$A:$A</definedName>
  </definedNames>
  <calcPr calcId="171027"/>
</workbook>
</file>

<file path=xl/calcChain.xml><?xml version="1.0" encoding="utf-8"?>
<calcChain xmlns="http://schemas.openxmlformats.org/spreadsheetml/2006/main">
  <c r="B16" i="13" l="1"/>
  <c r="B14" i="13" l="1"/>
  <c r="B15" i="13" l="1"/>
  <c r="B12" i="13" l="1"/>
  <c r="M16" i="13" l="1"/>
  <c r="M14" i="13"/>
  <c r="M15" i="13"/>
  <c r="M8" i="13"/>
  <c r="M11" i="13"/>
  <c r="M5" i="13"/>
  <c r="M9" i="13"/>
  <c r="M10" i="13"/>
  <c r="M6" i="13"/>
  <c r="M7" i="13"/>
  <c r="G26" i="3" l="1"/>
  <c r="N26" i="3"/>
  <c r="M26" i="3" l="1"/>
  <c r="N27" i="3" s="1"/>
  <c r="N28" i="3" s="1"/>
  <c r="F26" i="3"/>
  <c r="G27" i="3" l="1"/>
  <c r="G28" i="3" s="1"/>
  <c r="D18" i="2"/>
  <c r="D20" i="2" s="1"/>
  <c r="C18" i="2"/>
  <c r="C20" i="2" s="1"/>
  <c r="B18" i="2"/>
  <c r="B20" i="2" s="1"/>
  <c r="E8" i="2"/>
  <c r="F8" i="2"/>
  <c r="F10" i="2" s="1"/>
  <c r="G8" i="2"/>
  <c r="K8" i="2"/>
  <c r="K10" i="2" s="1"/>
  <c r="L8" i="2"/>
  <c r="L10" i="2" s="1"/>
  <c r="M8" i="2"/>
  <c r="M10" i="2" s="1"/>
  <c r="Q9" i="2"/>
  <c r="R9" i="2"/>
  <c r="S9" i="2"/>
  <c r="Q6" i="2"/>
  <c r="R6" i="2"/>
  <c r="S6" i="2"/>
  <c r="P5" i="2"/>
  <c r="Q5" i="2"/>
  <c r="R5" i="2"/>
  <c r="S5" i="2"/>
  <c r="S6" i="3"/>
  <c r="T6" i="3"/>
  <c r="U6" i="3"/>
  <c r="T7" i="3"/>
  <c r="U7" i="3"/>
  <c r="T8" i="3"/>
  <c r="U8" i="3"/>
  <c r="T9" i="3"/>
  <c r="U9" i="3"/>
  <c r="S10" i="3"/>
  <c r="T10" i="3"/>
  <c r="U10" i="3"/>
  <c r="T11" i="3"/>
  <c r="U11" i="3"/>
  <c r="T12" i="3"/>
  <c r="U12" i="3"/>
  <c r="T13" i="3"/>
  <c r="U13" i="3"/>
  <c r="S14" i="3"/>
  <c r="T14" i="3"/>
  <c r="U14" i="3"/>
  <c r="T15" i="3"/>
  <c r="U15" i="3"/>
  <c r="T16" i="3"/>
  <c r="U16" i="3"/>
  <c r="T17" i="3"/>
  <c r="U17" i="3"/>
  <c r="S18" i="3"/>
  <c r="T18" i="3"/>
  <c r="U18" i="3"/>
  <c r="T19" i="3"/>
  <c r="U19" i="3"/>
  <c r="T20" i="3"/>
  <c r="U20" i="3"/>
  <c r="T21" i="3"/>
  <c r="U21" i="3"/>
  <c r="S22" i="3"/>
  <c r="T22" i="3"/>
  <c r="U22" i="3"/>
  <c r="T23" i="3"/>
  <c r="U23" i="3"/>
  <c r="T24" i="3"/>
  <c r="U24" i="3"/>
  <c r="T25" i="3"/>
  <c r="U25" i="3"/>
  <c r="T5" i="3"/>
  <c r="U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5" i="3"/>
  <c r="P26" i="3" s="1"/>
  <c r="I26" i="3"/>
  <c r="N29" i="3" s="1"/>
  <c r="N30" i="3" s="1"/>
  <c r="S7" i="3"/>
  <c r="S8" i="3"/>
  <c r="S9" i="3"/>
  <c r="S11" i="3"/>
  <c r="S12" i="3"/>
  <c r="S13" i="3"/>
  <c r="S15" i="3"/>
  <c r="S16" i="3"/>
  <c r="S17" i="3"/>
  <c r="S19" i="3"/>
  <c r="S20" i="3"/>
  <c r="S21" i="3"/>
  <c r="S23" i="3"/>
  <c r="S24" i="3"/>
  <c r="S25" i="3"/>
  <c r="S5" i="3"/>
  <c r="B26" i="3"/>
  <c r="M29" i="3" l="1"/>
  <c r="M30" i="3" s="1"/>
  <c r="G29" i="3"/>
  <c r="G30" i="3" s="1"/>
  <c r="F29" i="3"/>
  <c r="F30" i="3" s="1"/>
  <c r="R19" i="3"/>
  <c r="R23" i="3"/>
  <c r="E16" i="13"/>
  <c r="G19" i="2"/>
  <c r="S8" i="2"/>
  <c r="S10" i="2" s="1"/>
  <c r="R18" i="3"/>
  <c r="R16" i="3"/>
  <c r="G15" i="2"/>
  <c r="G10" i="2"/>
  <c r="G16" i="2"/>
  <c r="R25" i="3"/>
  <c r="R21" i="3"/>
  <c r="R22" i="3"/>
  <c r="R20" i="3"/>
  <c r="R24" i="3"/>
  <c r="R17" i="3"/>
  <c r="R8" i="2"/>
  <c r="U26" i="3"/>
  <c r="Q8" i="2"/>
  <c r="Q10" i="2" s="1"/>
  <c r="E10" i="2"/>
  <c r="F15" i="2"/>
  <c r="S26" i="3"/>
  <c r="S29" i="3" s="1"/>
  <c r="S30" i="3" s="1"/>
  <c r="T26" i="3"/>
  <c r="E26" i="3"/>
  <c r="L26" i="3"/>
  <c r="O5" i="2"/>
  <c r="P9" i="2"/>
  <c r="P6" i="2"/>
  <c r="F16" i="2" s="1"/>
  <c r="J8" i="2"/>
  <c r="J10" i="2" s="1"/>
  <c r="D8" i="2"/>
  <c r="D10" i="2" s="1"/>
  <c r="F16" i="13" l="1"/>
  <c r="G16" i="13"/>
  <c r="G15" i="13"/>
  <c r="E14" i="13"/>
  <c r="F15" i="13"/>
  <c r="F27" i="3"/>
  <c r="F28" i="3" s="1"/>
  <c r="U27" i="3"/>
  <c r="U28" i="3" s="1"/>
  <c r="U29" i="3"/>
  <c r="U30" i="3" s="1"/>
  <c r="G18" i="2"/>
  <c r="G20" i="2" s="1"/>
  <c r="R10" i="2"/>
  <c r="L29" i="3"/>
  <c r="L30" i="3" s="1"/>
  <c r="M27" i="3"/>
  <c r="M28" i="3" s="1"/>
  <c r="T27" i="3"/>
  <c r="T28" i="3" s="1"/>
  <c r="T29" i="3"/>
  <c r="T30" i="3" s="1"/>
  <c r="F18" i="2"/>
  <c r="F19" i="2"/>
  <c r="E29" i="3"/>
  <c r="E30" i="3" s="1"/>
  <c r="P8" i="2"/>
  <c r="F14" i="13" l="1"/>
  <c r="F12" i="13"/>
  <c r="D16" i="13"/>
  <c r="E12" i="13"/>
  <c r="E15" i="13"/>
  <c r="G14" i="13"/>
  <c r="G12" i="13"/>
  <c r="F20" i="2"/>
  <c r="P10" i="2"/>
  <c r="Q21" i="3" l="1"/>
  <c r="Q23" i="3"/>
  <c r="Q18" i="3"/>
  <c r="Q25" i="3"/>
  <c r="Q17" i="3"/>
  <c r="Q20" i="3"/>
  <c r="Q22" i="3"/>
  <c r="Q19" i="3"/>
  <c r="Q16" i="3"/>
  <c r="Q24" i="3"/>
  <c r="C16" i="13" l="1"/>
  <c r="R7" i="3"/>
  <c r="R12" i="3"/>
  <c r="R10" i="3"/>
  <c r="R15" i="3"/>
  <c r="D26" i="3"/>
  <c r="K26" i="3"/>
  <c r="L27" i="3" s="1"/>
  <c r="L28" i="3" s="1"/>
  <c r="R8" i="3"/>
  <c r="R9" i="3"/>
  <c r="R14" i="3"/>
  <c r="R13" i="3"/>
  <c r="R6" i="3"/>
  <c r="R11" i="3"/>
  <c r="R5" i="3"/>
  <c r="D14" i="13" l="1"/>
  <c r="D29" i="3"/>
  <c r="D30" i="3" s="1"/>
  <c r="E27" i="3"/>
  <c r="E28" i="3" s="1"/>
  <c r="K29" i="3"/>
  <c r="K30" i="3" s="1"/>
  <c r="R26" i="3"/>
  <c r="S27" i="3" s="1"/>
  <c r="S28" i="3" s="1"/>
  <c r="I8" i="2"/>
  <c r="N5" i="2"/>
  <c r="E15" i="2" s="1"/>
  <c r="D12" i="13" l="1"/>
  <c r="D15" i="13"/>
  <c r="F26" i="2"/>
  <c r="E24" i="2"/>
  <c r="F25" i="2"/>
  <c r="R29" i="3"/>
  <c r="R30" i="3" s="1"/>
  <c r="F24" i="2"/>
  <c r="F27" i="2"/>
  <c r="O9" i="2"/>
  <c r="O6" i="2"/>
  <c r="C8" i="2"/>
  <c r="Q13" i="3"/>
  <c r="I10" i="2" l="1"/>
  <c r="Q8" i="3"/>
  <c r="C10" i="2"/>
  <c r="O8" i="2"/>
  <c r="Q12" i="3"/>
  <c r="Q15" i="3"/>
  <c r="Q7" i="3"/>
  <c r="J26" i="3"/>
  <c r="Q11" i="3"/>
  <c r="Q10" i="3"/>
  <c r="Q9" i="3"/>
  <c r="Q14" i="3"/>
  <c r="Q6" i="3"/>
  <c r="C26" i="3"/>
  <c r="Q5" i="3"/>
  <c r="O10" i="2" l="1"/>
  <c r="Q26" i="3"/>
  <c r="Q27" i="3" s="1"/>
  <c r="Q28" i="3" s="1"/>
  <c r="H8" i="2"/>
  <c r="J27" i="3"/>
  <c r="J28" i="3" s="1"/>
  <c r="J29" i="3"/>
  <c r="J30" i="3" s="1"/>
  <c r="K27" i="3"/>
  <c r="K28" i="3" s="1"/>
  <c r="C29" i="3"/>
  <c r="C30" i="3" s="1"/>
  <c r="C27" i="3"/>
  <c r="C28" i="3" s="1"/>
  <c r="D27" i="3"/>
  <c r="D28" i="3" s="1"/>
  <c r="R27" i="3" l="1"/>
  <c r="R28" i="3" s="1"/>
  <c r="C15" i="13"/>
  <c r="Q29" i="3"/>
  <c r="Q30" i="3" s="1"/>
  <c r="H10" i="2"/>
  <c r="N9" i="2"/>
  <c r="C14" i="13" l="1"/>
  <c r="C12" i="13"/>
  <c r="E19" i="2"/>
  <c r="E26" i="2" s="1"/>
  <c r="N6" i="2"/>
  <c r="E16" i="2" s="1"/>
  <c r="E25" i="2" s="1"/>
  <c r="B8" i="2"/>
  <c r="E18" i="2" l="1"/>
  <c r="E20" i="2" s="1"/>
  <c r="E27" i="2" s="1"/>
  <c r="N8" i="2"/>
  <c r="B10" i="2"/>
  <c r="N10" i="2" l="1"/>
  <c r="V23" i="3" l="1"/>
  <c r="V19" i="3"/>
  <c r="V25" i="3"/>
  <c r="V16" i="3"/>
  <c r="V22" i="3"/>
  <c r="V21" i="3"/>
  <c r="V18" i="3"/>
  <c r="V20" i="3"/>
  <c r="V17" i="3"/>
  <c r="V24" i="3"/>
  <c r="J11" i="13" l="1"/>
  <c r="K11" i="13" s="1"/>
  <c r="H16" i="13"/>
  <c r="J10" i="13"/>
  <c r="K10" i="13" s="1"/>
  <c r="H26" i="3"/>
  <c r="V5" i="3"/>
  <c r="J16" i="13" l="1"/>
  <c r="K16" i="13" s="1"/>
  <c r="V6" i="3"/>
  <c r="J5" i="13"/>
  <c r="K5" i="13" s="1"/>
  <c r="V8" i="3"/>
  <c r="V14" i="3"/>
  <c r="V7" i="3"/>
  <c r="V13" i="3"/>
  <c r="V15" i="3"/>
  <c r="V10" i="3"/>
  <c r="V12" i="3"/>
  <c r="V11" i="3"/>
  <c r="V9" i="3"/>
  <c r="H29" i="3"/>
  <c r="H30" i="3" s="1"/>
  <c r="H27" i="3"/>
  <c r="H28" i="3" s="1"/>
  <c r="O26" i="3"/>
  <c r="V26" i="3" l="1"/>
  <c r="G27" i="2" s="1"/>
  <c r="J8" i="13"/>
  <c r="K8" i="13" s="1"/>
  <c r="O29" i="3"/>
  <c r="O30" i="3" s="1"/>
  <c r="O27" i="3"/>
  <c r="O28" i="3" s="1"/>
  <c r="G25" i="2" l="1"/>
  <c r="V27" i="3"/>
  <c r="V28" i="3" s="1"/>
  <c r="G26" i="2"/>
  <c r="V29" i="3"/>
  <c r="V30" i="3" s="1"/>
  <c r="G24" i="2"/>
  <c r="J9" i="13"/>
  <c r="K9" i="13" s="1"/>
  <c r="H15" i="13" l="1"/>
  <c r="J7" i="13"/>
  <c r="K7" i="13" s="1"/>
  <c r="J6" i="13"/>
  <c r="K6" i="13" s="1"/>
  <c r="H14" i="13"/>
  <c r="H12" i="13"/>
  <c r="N7" i="13" s="1"/>
  <c r="J14" i="13" l="1"/>
  <c r="K14" i="13" s="1"/>
  <c r="N14" i="13"/>
  <c r="J12" i="13"/>
  <c r="K12" i="13" s="1"/>
  <c r="N10" i="13"/>
  <c r="N11" i="13"/>
  <c r="N16" i="13"/>
  <c r="N5" i="13"/>
  <c r="N8" i="13"/>
  <c r="N9" i="13"/>
  <c r="N6" i="13"/>
  <c r="N15" i="13"/>
  <c r="J15" i="13"/>
  <c r="K15" i="13" s="1"/>
</calcChain>
</file>

<file path=xl/sharedStrings.xml><?xml version="1.0" encoding="utf-8"?>
<sst xmlns="http://schemas.openxmlformats.org/spreadsheetml/2006/main" count="120" uniqueCount="90">
  <si>
    <t xml:space="preserve">    0- 4</t>
  </si>
  <si>
    <t xml:space="preserve">    5- 9</t>
  </si>
  <si>
    <t xml:space="preserve">  10-14</t>
  </si>
  <si>
    <t xml:space="preserve">  15-19</t>
  </si>
  <si>
    <t xml:space="preserve">  20-24</t>
  </si>
  <si>
    <t xml:space="preserve">  25-29</t>
  </si>
  <si>
    <t xml:space="preserve">  30-34</t>
  </si>
  <si>
    <t xml:space="preserve">  35-39</t>
  </si>
  <si>
    <t xml:space="preserve">  40-44</t>
  </si>
  <si>
    <t xml:space="preserve">  45-49</t>
  </si>
  <si>
    <t xml:space="preserve">  50-54</t>
  </si>
  <si>
    <t xml:space="preserve">  55-59</t>
  </si>
  <si>
    <t xml:space="preserve">  60-64</t>
  </si>
  <si>
    <t xml:space="preserve">  65-69</t>
  </si>
  <si>
    <t xml:space="preserve">  70-74</t>
  </si>
  <si>
    <t xml:space="preserve">  75-79</t>
  </si>
  <si>
    <t xml:space="preserve">  80-84</t>
  </si>
  <si>
    <t xml:space="preserve">  85-89</t>
  </si>
  <si>
    <t xml:space="preserve">  90-94</t>
  </si>
  <si>
    <t xml:space="preserve">  95-99</t>
  </si>
  <si>
    <t xml:space="preserve">  100 &amp; OVER</t>
  </si>
  <si>
    <t>Males</t>
  </si>
  <si>
    <t>C2010</t>
  </si>
  <si>
    <t>Age Group</t>
  </si>
  <si>
    <t>Females</t>
  </si>
  <si>
    <t>with numeric and percent change, 5-year and cumulative</t>
  </si>
  <si>
    <t>Total</t>
  </si>
  <si>
    <t>Component</t>
  </si>
  <si>
    <t>Births</t>
  </si>
  <si>
    <t>Deaths</t>
  </si>
  <si>
    <t>Net Migration</t>
  </si>
  <si>
    <t>Natural Increase</t>
  </si>
  <si>
    <t>2010-2015</t>
  </si>
  <si>
    <t>2015-2020</t>
  </si>
  <si>
    <t>2020-2025</t>
  </si>
  <si>
    <t>2025-2030</t>
  </si>
  <si>
    <t>2030-2035</t>
  </si>
  <si>
    <t>2035-2040</t>
  </si>
  <si>
    <t>Total Change</t>
  </si>
  <si>
    <t>2010-2020</t>
  </si>
  <si>
    <t>2020-2030</t>
  </si>
  <si>
    <t>2030-2040</t>
  </si>
  <si>
    <t>1980-1990</t>
  </si>
  <si>
    <t>1990-2000</t>
  </si>
  <si>
    <t>2000-2010</t>
  </si>
  <si>
    <t>By Decade, with Historic Values for Comparison</t>
  </si>
  <si>
    <t>Crude Birth Rate</t>
  </si>
  <si>
    <t>Crude Death Rate</t>
  </si>
  <si>
    <t>Crude NM Rate</t>
  </si>
  <si>
    <t>Crude Rates, by Decade (annualized per 1,000 persons)</t>
  </si>
  <si>
    <t>Crude Growth Rate</t>
  </si>
  <si>
    <t>includes summaries by decade, with historical data, and crude rates</t>
  </si>
  <si>
    <t>0-4</t>
  </si>
  <si>
    <t>5-17</t>
  </si>
  <si>
    <t>18-24</t>
  </si>
  <si>
    <t>25-44</t>
  </si>
  <si>
    <t>45-64</t>
  </si>
  <si>
    <t>65-84</t>
  </si>
  <si>
    <t>85 &amp; over</t>
  </si>
  <si>
    <t>2010-2040</t>
  </si>
  <si>
    <t>Pct Change</t>
  </si>
  <si>
    <t>Num Change</t>
  </si>
  <si>
    <t>with numeric and percent change, cumulative for 30 years, and shares of population</t>
  </si>
  <si>
    <t>TOTAL</t>
  </si>
  <si>
    <t>Share of Population</t>
  </si>
  <si>
    <t>0-17</t>
  </si>
  <si>
    <t>18-64</t>
  </si>
  <si>
    <t>65 &amp; over</t>
  </si>
  <si>
    <t>Vintage 2013</t>
  </si>
  <si>
    <t xml:space="preserve">Date: </t>
  </si>
  <si>
    <t>Source:</t>
  </si>
  <si>
    <t>Demographic Services Center</t>
  </si>
  <si>
    <t>Division of Intergovernmental Relations</t>
  </si>
  <si>
    <t>Department of Administration</t>
  </si>
  <si>
    <t>State of Wisconsin</t>
  </si>
  <si>
    <t>Lead preparer:</t>
  </si>
  <si>
    <t>David Egan-Robertson</t>
  </si>
  <si>
    <t>daeganrobert@wisc.edu</t>
  </si>
  <si>
    <t>Description:</t>
  </si>
  <si>
    <t>State Age-Sex Population Projections, 2010 - 2040, Final Release</t>
  </si>
  <si>
    <t>State Final Population Projections, by Age and Sex, 2010-2040</t>
  </si>
  <si>
    <t>State Final Population Projections, Components of Change, 2010-2040</t>
  </si>
  <si>
    <t>State Final Population Projections, by Broad Age Group, 2010-2040</t>
  </si>
  <si>
    <t xml:space="preserve"> The state final projections are an aggregation of the final 2010-2040 county age-sex projections, available in another workbook on this site. There is only a small variation from  the state preliminary projections that were released in July 2012. These differences are traceable to a different ultimate age group in the county projections (90 and over, rather than 100 &amp; over) and--while the state's component projections were employed as controls in the county claculations--the results do not always sum exactly to the controls. </t>
  </si>
  <si>
    <t xml:space="preserve">  These projections are referred to as "vintage 2013" because they were prepared in that year.</t>
  </si>
  <si>
    <t xml:space="preserve">  This workbook contains three worksheets. The first contains the state population projections by 5-year age groups and sex for 2010 to 2040, the second contains the state projections by broad age groups for 2010 to 2040, and the third contains the state-level components of change (births, deaths and net migration). The reference date in each projection year is April 1.</t>
  </si>
  <si>
    <t>5yr NumChg</t>
  </si>
  <si>
    <t>5yr PctChg</t>
  </si>
  <si>
    <t>Cumu NumChg</t>
  </si>
  <si>
    <t>Cumu PctChg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</si>
</sst>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\ #,##0_);_(\-\ #,##0_);_(\ #,##0_);_(@_)"/>
    <numFmt numFmtId="165" formatCode="_(\ #,##0.0%_);_(\-\ #,##0.0%_);_(\ #,##0.0%_);_(@_)"/>
    <numFmt numFmtId="166" formatCode="_(\ #,##0.00_);_(\-\ #,##0.00_);_(\ #,##0.00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/>
    </xf>
    <xf numFmtId="2" fontId="0" fillId="0" borderId="0" xfId="0" applyNumberFormat="1"/>
    <xf numFmtId="0" fontId="6" fillId="0" borderId="0" xfId="0" applyFont="1"/>
    <xf numFmtId="0" fontId="7" fillId="0" borderId="0" xfId="0" applyFont="1"/>
    <xf numFmtId="0" fontId="7" fillId="0" borderId="0" xfId="0" applyFont="1"/>
    <xf numFmtId="14" fontId="7" fillId="0" borderId="0" xfId="0" applyNumberFormat="1" applyFont="1" applyAlignment="1">
      <alignment horizontal="left"/>
    </xf>
    <xf numFmtId="0" fontId="9" fillId="0" borderId="0" xfId="2" applyFont="1" applyAlignment="1" applyProtection="1"/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0" fillId="0" borderId="3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8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0" fillId="0" borderId="3" xfId="0" applyNumberForma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5" fontId="0" fillId="0" borderId="0" xfId="1" applyNumberFormat="1" applyFont="1" applyAlignment="1">
      <alignment vertical="center"/>
    </xf>
    <xf numFmtId="165" fontId="2" fillId="0" borderId="0" xfId="1" applyNumberFormat="1" applyFont="1" applyAlignment="1">
      <alignment vertical="center"/>
    </xf>
    <xf numFmtId="0" fontId="0" fillId="0" borderId="3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0" fillId="0" borderId="5" xfId="0" quotePrefix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0" fontId="0" fillId="0" borderId="0" xfId="0" quotePrefix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64" fontId="0" fillId="0" borderId="7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eganrobert@wisc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/>
  </sheetViews>
  <sheetFormatPr defaultRowHeight="12.75" x14ac:dyDescent="0.2"/>
  <cols>
    <col min="1" max="1" width="12.85546875" style="6" customWidth="1"/>
    <col min="2" max="2" width="33.28515625" style="6" bestFit="1" customWidth="1"/>
    <col min="3" max="16384" width="9.140625" style="6"/>
  </cols>
  <sheetData>
    <row r="1" spans="1:6" ht="15" x14ac:dyDescent="0.25">
      <c r="A1" s="5" t="s">
        <v>79</v>
      </c>
    </row>
    <row r="2" spans="1:6" x14ac:dyDescent="0.2">
      <c r="A2" s="6" t="s">
        <v>68</v>
      </c>
    </row>
    <row r="5" spans="1:6" x14ac:dyDescent="0.2">
      <c r="A5" s="7" t="s">
        <v>69</v>
      </c>
      <c r="B5" s="8">
        <v>41618</v>
      </c>
    </row>
    <row r="6" spans="1:6" x14ac:dyDescent="0.2">
      <c r="A6" s="6" t="s">
        <v>70</v>
      </c>
      <c r="B6" s="6" t="s">
        <v>71</v>
      </c>
    </row>
    <row r="7" spans="1:6" x14ac:dyDescent="0.2">
      <c r="B7" s="6" t="s">
        <v>72</v>
      </c>
    </row>
    <row r="8" spans="1:6" x14ac:dyDescent="0.2">
      <c r="B8" s="6" t="s">
        <v>73</v>
      </c>
    </row>
    <row r="9" spans="1:6" x14ac:dyDescent="0.2">
      <c r="B9" s="6" t="s">
        <v>74</v>
      </c>
    </row>
    <row r="10" spans="1:6" x14ac:dyDescent="0.2">
      <c r="A10" s="6" t="s">
        <v>75</v>
      </c>
      <c r="B10" s="6" t="s">
        <v>76</v>
      </c>
    </row>
    <row r="11" spans="1:6" x14ac:dyDescent="0.2">
      <c r="B11" s="9" t="s">
        <v>77</v>
      </c>
    </row>
    <row r="14" spans="1:6" ht="12.75" customHeight="1" x14ac:dyDescent="0.2">
      <c r="A14" s="6" t="s">
        <v>78</v>
      </c>
      <c r="B14" s="67" t="s">
        <v>85</v>
      </c>
      <c r="C14" s="67"/>
      <c r="D14" s="67"/>
      <c r="E14" s="67"/>
      <c r="F14" s="67"/>
    </row>
    <row r="15" spans="1:6" x14ac:dyDescent="0.2">
      <c r="B15" s="67"/>
      <c r="C15" s="67"/>
      <c r="D15" s="67"/>
      <c r="E15" s="67"/>
      <c r="F15" s="67"/>
    </row>
    <row r="16" spans="1:6" x14ac:dyDescent="0.2">
      <c r="B16" s="67"/>
      <c r="C16" s="67"/>
      <c r="D16" s="67"/>
      <c r="E16" s="67"/>
      <c r="F16" s="67"/>
    </row>
    <row r="17" spans="2:6" x14ac:dyDescent="0.2">
      <c r="B17" s="67"/>
      <c r="C17" s="67"/>
      <c r="D17" s="67"/>
      <c r="E17" s="67"/>
      <c r="F17" s="67"/>
    </row>
    <row r="18" spans="2:6" x14ac:dyDescent="0.2">
      <c r="B18" s="67"/>
      <c r="C18" s="67"/>
      <c r="D18" s="67"/>
      <c r="E18" s="67"/>
      <c r="F18" s="67"/>
    </row>
    <row r="19" spans="2:6" x14ac:dyDescent="0.2">
      <c r="B19" s="10"/>
      <c r="C19" s="10"/>
      <c r="D19" s="10"/>
      <c r="E19" s="10"/>
      <c r="F19" s="10"/>
    </row>
    <row r="20" spans="2:6" x14ac:dyDescent="0.2">
      <c r="B20" s="65" t="s">
        <v>83</v>
      </c>
      <c r="C20" s="65"/>
      <c r="D20" s="65"/>
      <c r="E20" s="65"/>
      <c r="F20" s="65"/>
    </row>
    <row r="21" spans="2:6" x14ac:dyDescent="0.2">
      <c r="B21" s="65"/>
      <c r="C21" s="65"/>
      <c r="D21" s="65"/>
      <c r="E21" s="65"/>
      <c r="F21" s="65"/>
    </row>
    <row r="22" spans="2:6" x14ac:dyDescent="0.2">
      <c r="B22" s="65"/>
      <c r="C22" s="65"/>
      <c r="D22" s="65"/>
      <c r="E22" s="65"/>
      <c r="F22" s="65"/>
    </row>
    <row r="23" spans="2:6" ht="12.75" customHeight="1" x14ac:dyDescent="0.2">
      <c r="B23" s="65"/>
      <c r="C23" s="65"/>
      <c r="D23" s="65"/>
      <c r="E23" s="65"/>
      <c r="F23" s="65"/>
    </row>
    <row r="24" spans="2:6" x14ac:dyDescent="0.2">
      <c r="B24" s="65"/>
      <c r="C24" s="65"/>
      <c r="D24" s="65"/>
      <c r="E24" s="65"/>
      <c r="F24" s="65"/>
    </row>
    <row r="25" spans="2:6" x14ac:dyDescent="0.2">
      <c r="B25" s="65"/>
      <c r="C25" s="65"/>
      <c r="D25" s="65"/>
      <c r="E25" s="65"/>
      <c r="F25" s="65"/>
    </row>
    <row r="26" spans="2:6" x14ac:dyDescent="0.2">
      <c r="B26" s="65"/>
      <c r="C26" s="65"/>
      <c r="D26" s="65"/>
      <c r="E26" s="65"/>
      <c r="F26" s="65"/>
    </row>
    <row r="27" spans="2:6" x14ac:dyDescent="0.2">
      <c r="B27" s="12"/>
      <c r="C27" s="12"/>
      <c r="D27" s="12"/>
      <c r="E27" s="12"/>
      <c r="F27" s="12"/>
    </row>
    <row r="28" spans="2:6" ht="12.75" customHeight="1" x14ac:dyDescent="0.2">
      <c r="B28" s="66" t="s">
        <v>84</v>
      </c>
      <c r="C28" s="66"/>
      <c r="D28" s="66"/>
      <c r="E28" s="66"/>
      <c r="F28" s="66"/>
    </row>
    <row r="29" spans="2:6" x14ac:dyDescent="0.2">
      <c r="B29" s="66"/>
      <c r="C29" s="66"/>
      <c r="D29" s="66"/>
      <c r="E29" s="66"/>
      <c r="F29" s="66"/>
    </row>
    <row r="30" spans="2:6" x14ac:dyDescent="0.2">
      <c r="B30" s="11"/>
      <c r="C30" s="11"/>
      <c r="D30" s="11"/>
      <c r="E30" s="11"/>
      <c r="F30" s="11"/>
    </row>
    <row r="31" spans="2:6" x14ac:dyDescent="0.2">
      <c r="B31" s="10"/>
      <c r="C31" s="10"/>
      <c r="D31" s="10"/>
      <c r="E31" s="10"/>
      <c r="F31" s="10"/>
    </row>
    <row r="32" spans="2:6" x14ac:dyDescent="0.2">
      <c r="B32" s="10"/>
      <c r="C32" s="10"/>
      <c r="D32" s="10"/>
      <c r="E32" s="10"/>
      <c r="F32" s="10"/>
    </row>
    <row r="33" spans="2:6" x14ac:dyDescent="0.2">
      <c r="B33" s="11"/>
      <c r="C33" s="11"/>
      <c r="D33" s="11"/>
      <c r="E33" s="11"/>
      <c r="F33" s="11"/>
    </row>
    <row r="34" spans="2:6" x14ac:dyDescent="0.2">
      <c r="B34" s="11"/>
      <c r="C34" s="11"/>
      <c r="D34" s="11"/>
      <c r="E34" s="11"/>
      <c r="F34" s="11"/>
    </row>
  </sheetData>
  <mergeCells count="3">
    <mergeCell ref="B20:F26"/>
    <mergeCell ref="B28:F29"/>
    <mergeCell ref="B14:F18"/>
  </mergeCells>
  <hyperlinks>
    <hyperlink ref="B11" r:id="rId1" xr:uid="{00000000-0004-0000-0000-000000000000}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0"/>
  <sheetViews>
    <sheetView zoomScaleNormal="100" workbookViewId="0">
      <selection activeCell="A6" sqref="A6"/>
    </sheetView>
  </sheetViews>
  <sheetFormatPr defaultRowHeight="15" x14ac:dyDescent="0.25"/>
  <cols>
    <col min="1" max="1" width="14.140625" customWidth="1"/>
    <col min="2" max="22" width="11" bestFit="1" customWidth="1"/>
  </cols>
  <sheetData>
    <row r="1" spans="1:22" x14ac:dyDescent="0.25">
      <c r="B1" s="1" t="s">
        <v>80</v>
      </c>
    </row>
    <row r="2" spans="1:22" x14ac:dyDescent="0.25">
      <c r="B2" s="2" t="s">
        <v>25</v>
      </c>
    </row>
    <row r="3" spans="1:22" x14ac:dyDescent="0.25">
      <c r="B3" s="68" t="s">
        <v>21</v>
      </c>
      <c r="C3" s="69"/>
      <c r="D3" s="69"/>
      <c r="E3" s="69"/>
      <c r="F3" s="69"/>
      <c r="G3" s="69"/>
      <c r="H3" s="70"/>
      <c r="I3" s="68" t="s">
        <v>24</v>
      </c>
      <c r="J3" s="69"/>
      <c r="K3" s="69"/>
      <c r="L3" s="69"/>
      <c r="M3" s="69"/>
      <c r="N3" s="69"/>
      <c r="O3" s="69"/>
      <c r="P3" s="71" t="s">
        <v>26</v>
      </c>
      <c r="Q3" s="72"/>
      <c r="R3" s="72"/>
      <c r="S3" s="72"/>
      <c r="T3" s="72"/>
      <c r="U3" s="72"/>
      <c r="V3" s="72"/>
    </row>
    <row r="4" spans="1:22" ht="18" customHeight="1" x14ac:dyDescent="0.25">
      <c r="A4" s="13" t="s">
        <v>23</v>
      </c>
      <c r="B4" s="14" t="s">
        <v>22</v>
      </c>
      <c r="C4" s="15">
        <v>2015</v>
      </c>
      <c r="D4" s="15">
        <v>2020</v>
      </c>
      <c r="E4" s="15">
        <v>2025</v>
      </c>
      <c r="F4" s="15">
        <v>2030</v>
      </c>
      <c r="G4" s="15">
        <v>2035</v>
      </c>
      <c r="H4" s="16">
        <v>2040</v>
      </c>
      <c r="I4" s="14" t="s">
        <v>22</v>
      </c>
      <c r="J4" s="15">
        <v>2015</v>
      </c>
      <c r="K4" s="15">
        <v>2020</v>
      </c>
      <c r="L4" s="15">
        <v>2025</v>
      </c>
      <c r="M4" s="15">
        <v>2030</v>
      </c>
      <c r="N4" s="15">
        <v>2035</v>
      </c>
      <c r="O4" s="15">
        <v>2040</v>
      </c>
      <c r="P4" s="17" t="s">
        <v>22</v>
      </c>
      <c r="Q4" s="18">
        <v>2015</v>
      </c>
      <c r="R4" s="18">
        <v>2020</v>
      </c>
      <c r="S4" s="18">
        <v>2025</v>
      </c>
      <c r="T4" s="18">
        <v>2030</v>
      </c>
      <c r="U4" s="18">
        <v>2035</v>
      </c>
      <c r="V4" s="18">
        <v>2040</v>
      </c>
    </row>
    <row r="5" spans="1:22" ht="18" customHeight="1" x14ac:dyDescent="0.25">
      <c r="A5" s="42" t="s">
        <v>0</v>
      </c>
      <c r="B5" s="20">
        <v>183391</v>
      </c>
      <c r="C5" s="21">
        <v>178310</v>
      </c>
      <c r="D5" s="21">
        <v>187960</v>
      </c>
      <c r="E5" s="21">
        <v>191315</v>
      </c>
      <c r="F5" s="21">
        <v>193460</v>
      </c>
      <c r="G5" s="21">
        <v>193040</v>
      </c>
      <c r="H5" s="21">
        <v>191205</v>
      </c>
      <c r="I5" s="20">
        <v>175052</v>
      </c>
      <c r="J5" s="22">
        <v>170455</v>
      </c>
      <c r="K5" s="22">
        <v>179415</v>
      </c>
      <c r="L5" s="22">
        <v>182855</v>
      </c>
      <c r="M5" s="22">
        <v>184880</v>
      </c>
      <c r="N5" s="22">
        <v>184680</v>
      </c>
      <c r="O5" s="22">
        <v>182735</v>
      </c>
      <c r="P5" s="23">
        <f>B5+I5</f>
        <v>358443</v>
      </c>
      <c r="Q5" s="24">
        <f t="shared" ref="Q5:V5" si="0">C5+J5</f>
        <v>348765</v>
      </c>
      <c r="R5" s="24">
        <f t="shared" si="0"/>
        <v>367375</v>
      </c>
      <c r="S5" s="24">
        <f t="shared" si="0"/>
        <v>374170</v>
      </c>
      <c r="T5" s="24">
        <f t="shared" si="0"/>
        <v>378340</v>
      </c>
      <c r="U5" s="24">
        <f t="shared" si="0"/>
        <v>377720</v>
      </c>
      <c r="V5" s="24">
        <f t="shared" si="0"/>
        <v>373940</v>
      </c>
    </row>
    <row r="6" spans="1:22" ht="18" customHeight="1" x14ac:dyDescent="0.25">
      <c r="A6" s="42" t="s">
        <v>1</v>
      </c>
      <c r="B6" s="20">
        <v>188286</v>
      </c>
      <c r="C6" s="21">
        <v>186000</v>
      </c>
      <c r="D6" s="21">
        <v>186555</v>
      </c>
      <c r="E6" s="21">
        <v>195530</v>
      </c>
      <c r="F6" s="21">
        <v>198365</v>
      </c>
      <c r="G6" s="21">
        <v>198270</v>
      </c>
      <c r="H6" s="21">
        <v>195375</v>
      </c>
      <c r="I6" s="20">
        <v>180331</v>
      </c>
      <c r="J6" s="22">
        <v>177655</v>
      </c>
      <c r="K6" s="22">
        <v>177990</v>
      </c>
      <c r="L6" s="22">
        <v>186525</v>
      </c>
      <c r="M6" s="22">
        <v>189600</v>
      </c>
      <c r="N6" s="22">
        <v>189715</v>
      </c>
      <c r="O6" s="22">
        <v>186920</v>
      </c>
      <c r="P6" s="25">
        <f t="shared" ref="P6:P25" si="1">B6+I6</f>
        <v>368617</v>
      </c>
      <c r="Q6" s="26">
        <f t="shared" ref="Q6:Q25" si="2">C6+J6</f>
        <v>363655</v>
      </c>
      <c r="R6" s="26">
        <f t="shared" ref="R6:R25" si="3">D6+K6</f>
        <v>364545</v>
      </c>
      <c r="S6" s="26">
        <f t="shared" ref="S6:S25" si="4">E6+L6</f>
        <v>382055</v>
      </c>
      <c r="T6" s="26">
        <f t="shared" ref="T6:T25" si="5">F6+M6</f>
        <v>387965</v>
      </c>
      <c r="U6" s="26">
        <f t="shared" ref="U6:U25" si="6">G6+N6</f>
        <v>387985</v>
      </c>
      <c r="V6" s="26">
        <f t="shared" ref="V6:V25" si="7">H6+O6</f>
        <v>382295</v>
      </c>
    </row>
    <row r="7" spans="1:22" ht="18" customHeight="1" x14ac:dyDescent="0.25">
      <c r="A7" s="42" t="s">
        <v>2</v>
      </c>
      <c r="B7" s="20">
        <v>192232</v>
      </c>
      <c r="C7" s="21">
        <v>192975</v>
      </c>
      <c r="D7" s="21">
        <v>196650</v>
      </c>
      <c r="E7" s="21">
        <v>195955</v>
      </c>
      <c r="F7" s="21">
        <v>204695</v>
      </c>
      <c r="G7" s="21">
        <v>205265</v>
      </c>
      <c r="H7" s="21">
        <v>202355</v>
      </c>
      <c r="I7" s="20">
        <v>183695</v>
      </c>
      <c r="J7" s="22">
        <v>184680</v>
      </c>
      <c r="K7" s="22">
        <v>187195</v>
      </c>
      <c r="L7" s="22">
        <v>186745</v>
      </c>
      <c r="M7" s="22">
        <v>195260</v>
      </c>
      <c r="N7" s="22">
        <v>196175</v>
      </c>
      <c r="O7" s="22">
        <v>193715</v>
      </c>
      <c r="P7" s="25">
        <f t="shared" si="1"/>
        <v>375927</v>
      </c>
      <c r="Q7" s="26">
        <f t="shared" si="2"/>
        <v>377655</v>
      </c>
      <c r="R7" s="26">
        <f t="shared" si="3"/>
        <v>383845</v>
      </c>
      <c r="S7" s="26">
        <f t="shared" si="4"/>
        <v>382700</v>
      </c>
      <c r="T7" s="26">
        <f t="shared" si="5"/>
        <v>399955</v>
      </c>
      <c r="U7" s="26">
        <f t="shared" si="6"/>
        <v>401440</v>
      </c>
      <c r="V7" s="26">
        <f t="shared" si="7"/>
        <v>396070</v>
      </c>
    </row>
    <row r="8" spans="1:22" ht="18" customHeight="1" x14ac:dyDescent="0.25">
      <c r="A8" s="42" t="s">
        <v>3</v>
      </c>
      <c r="B8" s="20">
        <v>204803</v>
      </c>
      <c r="C8" s="21">
        <v>194170</v>
      </c>
      <c r="D8" s="21">
        <v>201605</v>
      </c>
      <c r="E8" s="21">
        <v>204465</v>
      </c>
      <c r="F8" s="21">
        <v>203060</v>
      </c>
      <c r="G8" s="21">
        <v>209510</v>
      </c>
      <c r="H8" s="21">
        <v>207125</v>
      </c>
      <c r="I8" s="20">
        <v>194406</v>
      </c>
      <c r="J8" s="22">
        <v>185255</v>
      </c>
      <c r="K8" s="22">
        <v>191170</v>
      </c>
      <c r="L8" s="22">
        <v>193045</v>
      </c>
      <c r="M8" s="22">
        <v>191955</v>
      </c>
      <c r="N8" s="22">
        <v>198750</v>
      </c>
      <c r="O8" s="22">
        <v>197485</v>
      </c>
      <c r="P8" s="25">
        <f t="shared" si="1"/>
        <v>399209</v>
      </c>
      <c r="Q8" s="26">
        <f t="shared" si="2"/>
        <v>379425</v>
      </c>
      <c r="R8" s="26">
        <f t="shared" si="3"/>
        <v>392775</v>
      </c>
      <c r="S8" s="26">
        <f t="shared" si="4"/>
        <v>397510</v>
      </c>
      <c r="T8" s="26">
        <f t="shared" si="5"/>
        <v>395015</v>
      </c>
      <c r="U8" s="26">
        <f t="shared" si="6"/>
        <v>408260</v>
      </c>
      <c r="V8" s="26">
        <f t="shared" si="7"/>
        <v>404610</v>
      </c>
    </row>
    <row r="9" spans="1:22" ht="18" customHeight="1" x14ac:dyDescent="0.25">
      <c r="A9" s="42" t="s">
        <v>4</v>
      </c>
      <c r="B9" s="20">
        <v>196897</v>
      </c>
      <c r="C9" s="21">
        <v>194615</v>
      </c>
      <c r="D9" s="21">
        <v>190970</v>
      </c>
      <c r="E9" s="21">
        <v>197235</v>
      </c>
      <c r="F9" s="21">
        <v>199595</v>
      </c>
      <c r="G9" s="21">
        <v>195560</v>
      </c>
      <c r="H9" s="21">
        <v>198340</v>
      </c>
      <c r="I9" s="20">
        <v>189655</v>
      </c>
      <c r="J9" s="22">
        <v>186270</v>
      </c>
      <c r="K9" s="22">
        <v>182490</v>
      </c>
      <c r="L9" s="22">
        <v>187635</v>
      </c>
      <c r="M9" s="22">
        <v>188870</v>
      </c>
      <c r="N9" s="22">
        <v>185860</v>
      </c>
      <c r="O9" s="22">
        <v>190050</v>
      </c>
      <c r="P9" s="25">
        <f t="shared" si="1"/>
        <v>386552</v>
      </c>
      <c r="Q9" s="26">
        <f t="shared" si="2"/>
        <v>380885</v>
      </c>
      <c r="R9" s="26">
        <f t="shared" si="3"/>
        <v>373460</v>
      </c>
      <c r="S9" s="26">
        <f t="shared" si="4"/>
        <v>384870</v>
      </c>
      <c r="T9" s="26">
        <f t="shared" si="5"/>
        <v>388465</v>
      </c>
      <c r="U9" s="26">
        <f t="shared" si="6"/>
        <v>381420</v>
      </c>
      <c r="V9" s="26">
        <f t="shared" si="7"/>
        <v>388390</v>
      </c>
    </row>
    <row r="10" spans="1:22" ht="18" customHeight="1" x14ac:dyDescent="0.25">
      <c r="A10" s="42" t="s">
        <v>5</v>
      </c>
      <c r="B10" s="20">
        <v>189349</v>
      </c>
      <c r="C10" s="21">
        <v>188565</v>
      </c>
      <c r="D10" s="21">
        <v>192585</v>
      </c>
      <c r="E10" s="21">
        <v>188360</v>
      </c>
      <c r="F10" s="21">
        <v>194090</v>
      </c>
      <c r="G10" s="21">
        <v>193835</v>
      </c>
      <c r="H10" s="21">
        <v>186770</v>
      </c>
      <c r="I10" s="20">
        <v>182998</v>
      </c>
      <c r="J10" s="22">
        <v>182110</v>
      </c>
      <c r="K10" s="22">
        <v>183970</v>
      </c>
      <c r="L10" s="22">
        <v>179630</v>
      </c>
      <c r="M10" s="22">
        <v>184065</v>
      </c>
      <c r="N10" s="22">
        <v>183255</v>
      </c>
      <c r="O10" s="22">
        <v>178280</v>
      </c>
      <c r="P10" s="25">
        <f t="shared" si="1"/>
        <v>372347</v>
      </c>
      <c r="Q10" s="26">
        <f t="shared" si="2"/>
        <v>370675</v>
      </c>
      <c r="R10" s="26">
        <f t="shared" si="3"/>
        <v>376555</v>
      </c>
      <c r="S10" s="26">
        <f t="shared" si="4"/>
        <v>367990</v>
      </c>
      <c r="T10" s="26">
        <f t="shared" si="5"/>
        <v>378155</v>
      </c>
      <c r="U10" s="26">
        <f t="shared" si="6"/>
        <v>377090</v>
      </c>
      <c r="V10" s="26">
        <f t="shared" si="7"/>
        <v>365050</v>
      </c>
    </row>
    <row r="11" spans="1:22" ht="18" customHeight="1" x14ac:dyDescent="0.25">
      <c r="A11" s="42" t="s">
        <v>6</v>
      </c>
      <c r="B11" s="20">
        <v>178120</v>
      </c>
      <c r="C11" s="21">
        <v>186840</v>
      </c>
      <c r="D11" s="21">
        <v>192285</v>
      </c>
      <c r="E11" s="21">
        <v>195620</v>
      </c>
      <c r="F11" s="21">
        <v>190730</v>
      </c>
      <c r="G11" s="21">
        <v>194425</v>
      </c>
      <c r="H11" s="21">
        <v>191570</v>
      </c>
      <c r="I11" s="20">
        <v>171227</v>
      </c>
      <c r="J11" s="22">
        <v>181405</v>
      </c>
      <c r="K11" s="22">
        <v>185650</v>
      </c>
      <c r="L11" s="22">
        <v>186625</v>
      </c>
      <c r="M11" s="22">
        <v>181805</v>
      </c>
      <c r="N11" s="22">
        <v>184650</v>
      </c>
      <c r="O11" s="22">
        <v>181785</v>
      </c>
      <c r="P11" s="25">
        <f t="shared" si="1"/>
        <v>349347</v>
      </c>
      <c r="Q11" s="26">
        <f t="shared" si="2"/>
        <v>368245</v>
      </c>
      <c r="R11" s="26">
        <f t="shared" si="3"/>
        <v>377935</v>
      </c>
      <c r="S11" s="26">
        <f t="shared" si="4"/>
        <v>382245</v>
      </c>
      <c r="T11" s="26">
        <f t="shared" si="5"/>
        <v>372535</v>
      </c>
      <c r="U11" s="26">
        <f t="shared" si="6"/>
        <v>379075</v>
      </c>
      <c r="V11" s="26">
        <f t="shared" si="7"/>
        <v>373355</v>
      </c>
    </row>
    <row r="12" spans="1:22" ht="18" customHeight="1" x14ac:dyDescent="0.25">
      <c r="A12" s="42" t="s">
        <v>7</v>
      </c>
      <c r="B12" s="20">
        <v>174619</v>
      </c>
      <c r="C12" s="21">
        <v>177620</v>
      </c>
      <c r="D12" s="21">
        <v>192660</v>
      </c>
      <c r="E12" s="21">
        <v>197480</v>
      </c>
      <c r="F12" s="21">
        <v>200285</v>
      </c>
      <c r="G12" s="21">
        <v>192990</v>
      </c>
      <c r="H12" s="21">
        <v>194060</v>
      </c>
      <c r="I12" s="20">
        <v>170709</v>
      </c>
      <c r="J12" s="22">
        <v>171870</v>
      </c>
      <c r="K12" s="22">
        <v>187050</v>
      </c>
      <c r="L12" s="22">
        <v>190655</v>
      </c>
      <c r="M12" s="22">
        <v>191245</v>
      </c>
      <c r="N12" s="22">
        <v>184470</v>
      </c>
      <c r="O12" s="22">
        <v>185145</v>
      </c>
      <c r="P12" s="25">
        <f t="shared" si="1"/>
        <v>345328</v>
      </c>
      <c r="Q12" s="26">
        <f t="shared" si="2"/>
        <v>349490</v>
      </c>
      <c r="R12" s="26">
        <f t="shared" si="3"/>
        <v>379710</v>
      </c>
      <c r="S12" s="26">
        <f t="shared" si="4"/>
        <v>388135</v>
      </c>
      <c r="T12" s="26">
        <f t="shared" si="5"/>
        <v>391530</v>
      </c>
      <c r="U12" s="26">
        <f t="shared" si="6"/>
        <v>377460</v>
      </c>
      <c r="V12" s="26">
        <f t="shared" si="7"/>
        <v>379205</v>
      </c>
    </row>
    <row r="13" spans="1:22" ht="18" customHeight="1" x14ac:dyDescent="0.25">
      <c r="A13" s="42" t="s">
        <v>8</v>
      </c>
      <c r="B13" s="20">
        <v>191738</v>
      </c>
      <c r="C13" s="21">
        <v>173475</v>
      </c>
      <c r="D13" s="21">
        <v>182405</v>
      </c>
      <c r="E13" s="21">
        <v>196990</v>
      </c>
      <c r="F13" s="21">
        <v>201305</v>
      </c>
      <c r="G13" s="21">
        <v>201930</v>
      </c>
      <c r="H13" s="21">
        <v>192180</v>
      </c>
      <c r="I13" s="20">
        <v>188600</v>
      </c>
      <c r="J13" s="22">
        <v>170060</v>
      </c>
      <c r="K13" s="22">
        <v>175900</v>
      </c>
      <c r="L13" s="22">
        <v>190730</v>
      </c>
      <c r="M13" s="22">
        <v>193960</v>
      </c>
      <c r="N13" s="22">
        <v>192735</v>
      </c>
      <c r="O13" s="22">
        <v>183805</v>
      </c>
      <c r="P13" s="25">
        <f t="shared" si="1"/>
        <v>380338</v>
      </c>
      <c r="Q13" s="26">
        <f t="shared" si="2"/>
        <v>343535</v>
      </c>
      <c r="R13" s="26">
        <f t="shared" si="3"/>
        <v>358305</v>
      </c>
      <c r="S13" s="26">
        <f t="shared" si="4"/>
        <v>387720</v>
      </c>
      <c r="T13" s="26">
        <f t="shared" si="5"/>
        <v>395265</v>
      </c>
      <c r="U13" s="26">
        <f t="shared" si="6"/>
        <v>394665</v>
      </c>
      <c r="V13" s="26">
        <f t="shared" si="7"/>
        <v>375985</v>
      </c>
    </row>
    <row r="14" spans="1:22" ht="18" customHeight="1" x14ac:dyDescent="0.25">
      <c r="A14" s="42" t="s">
        <v>9</v>
      </c>
      <c r="B14" s="20">
        <v>218539</v>
      </c>
      <c r="C14" s="21">
        <v>188940</v>
      </c>
      <c r="D14" s="21">
        <v>176835</v>
      </c>
      <c r="E14" s="21">
        <v>185250</v>
      </c>
      <c r="F14" s="21">
        <v>199570</v>
      </c>
      <c r="G14" s="21">
        <v>201690</v>
      </c>
      <c r="H14" s="21">
        <v>199800</v>
      </c>
      <c r="I14" s="20">
        <v>219088</v>
      </c>
      <c r="J14" s="22">
        <v>186380</v>
      </c>
      <c r="K14" s="22">
        <v>172795</v>
      </c>
      <c r="L14" s="22">
        <v>177995</v>
      </c>
      <c r="M14" s="22">
        <v>192625</v>
      </c>
      <c r="N14" s="22">
        <v>193850</v>
      </c>
      <c r="O14" s="22">
        <v>190645</v>
      </c>
      <c r="P14" s="25">
        <f t="shared" si="1"/>
        <v>437627</v>
      </c>
      <c r="Q14" s="26">
        <f t="shared" si="2"/>
        <v>375320</v>
      </c>
      <c r="R14" s="26">
        <f t="shared" si="3"/>
        <v>349630</v>
      </c>
      <c r="S14" s="26">
        <f t="shared" si="4"/>
        <v>363245</v>
      </c>
      <c r="T14" s="26">
        <f t="shared" si="5"/>
        <v>392195</v>
      </c>
      <c r="U14" s="26">
        <f t="shared" si="6"/>
        <v>395540</v>
      </c>
      <c r="V14" s="26">
        <f t="shared" si="7"/>
        <v>390445</v>
      </c>
    </row>
    <row r="15" spans="1:22" ht="18" customHeight="1" x14ac:dyDescent="0.25">
      <c r="A15" s="42" t="s">
        <v>10</v>
      </c>
      <c r="B15" s="20">
        <v>218303</v>
      </c>
      <c r="C15" s="21">
        <v>214725</v>
      </c>
      <c r="D15" s="21">
        <v>189470</v>
      </c>
      <c r="E15" s="21">
        <v>177105</v>
      </c>
      <c r="F15" s="21">
        <v>185400</v>
      </c>
      <c r="G15" s="21">
        <v>198640</v>
      </c>
      <c r="H15" s="21">
        <v>199430</v>
      </c>
      <c r="I15" s="20">
        <v>217823</v>
      </c>
      <c r="J15" s="22">
        <v>216335</v>
      </c>
      <c r="K15" s="22">
        <v>187230</v>
      </c>
      <c r="L15" s="22">
        <v>173195</v>
      </c>
      <c r="M15" s="22">
        <v>178370</v>
      </c>
      <c r="N15" s="22">
        <v>191955</v>
      </c>
      <c r="O15" s="22">
        <v>192025</v>
      </c>
      <c r="P15" s="25">
        <f t="shared" si="1"/>
        <v>436126</v>
      </c>
      <c r="Q15" s="26">
        <f t="shared" si="2"/>
        <v>431060</v>
      </c>
      <c r="R15" s="26">
        <f t="shared" si="3"/>
        <v>376700</v>
      </c>
      <c r="S15" s="26">
        <f t="shared" si="4"/>
        <v>350300</v>
      </c>
      <c r="T15" s="26">
        <f t="shared" si="5"/>
        <v>363770</v>
      </c>
      <c r="U15" s="26">
        <f t="shared" si="6"/>
        <v>390595</v>
      </c>
      <c r="V15" s="26">
        <f t="shared" si="7"/>
        <v>391455</v>
      </c>
    </row>
    <row r="16" spans="1:22" ht="18" customHeight="1" x14ac:dyDescent="0.25">
      <c r="A16" s="42" t="s">
        <v>11</v>
      </c>
      <c r="B16" s="20">
        <v>192952</v>
      </c>
      <c r="C16" s="21">
        <v>213200</v>
      </c>
      <c r="D16" s="21">
        <v>211105</v>
      </c>
      <c r="E16" s="21">
        <v>186515</v>
      </c>
      <c r="F16" s="21">
        <v>174550</v>
      </c>
      <c r="G16" s="21">
        <v>182775</v>
      </c>
      <c r="H16" s="21">
        <v>195830</v>
      </c>
      <c r="I16" s="20">
        <v>193034</v>
      </c>
      <c r="J16" s="22">
        <v>214245</v>
      </c>
      <c r="K16" s="22">
        <v>214315</v>
      </c>
      <c r="L16" s="22">
        <v>185385</v>
      </c>
      <c r="M16" s="22">
        <v>171575</v>
      </c>
      <c r="N16" s="22">
        <v>176435</v>
      </c>
      <c r="O16" s="22">
        <v>189590</v>
      </c>
      <c r="P16" s="25">
        <f t="shared" si="1"/>
        <v>385986</v>
      </c>
      <c r="Q16" s="26">
        <f t="shared" si="2"/>
        <v>427445</v>
      </c>
      <c r="R16" s="26">
        <f t="shared" si="3"/>
        <v>425420</v>
      </c>
      <c r="S16" s="26">
        <f t="shared" si="4"/>
        <v>371900</v>
      </c>
      <c r="T16" s="26">
        <f t="shared" si="5"/>
        <v>346125</v>
      </c>
      <c r="U16" s="26">
        <f t="shared" si="6"/>
        <v>359210</v>
      </c>
      <c r="V16" s="26">
        <f t="shared" si="7"/>
        <v>385420</v>
      </c>
    </row>
    <row r="17" spans="1:22" ht="18" customHeight="1" x14ac:dyDescent="0.25">
      <c r="A17" s="42" t="s">
        <v>12</v>
      </c>
      <c r="B17" s="20">
        <v>155756</v>
      </c>
      <c r="C17" s="21">
        <v>184820</v>
      </c>
      <c r="D17" s="21">
        <v>205685</v>
      </c>
      <c r="E17" s="21">
        <v>204040</v>
      </c>
      <c r="F17" s="21">
        <v>180780</v>
      </c>
      <c r="G17" s="21">
        <v>169355</v>
      </c>
      <c r="H17" s="21">
        <v>177580</v>
      </c>
      <c r="I17" s="20">
        <v>158069</v>
      </c>
      <c r="J17" s="22">
        <v>187120</v>
      </c>
      <c r="K17" s="22">
        <v>209210</v>
      </c>
      <c r="L17" s="22">
        <v>209455</v>
      </c>
      <c r="M17" s="22">
        <v>181495</v>
      </c>
      <c r="N17" s="22">
        <v>167820</v>
      </c>
      <c r="O17" s="22">
        <v>172470</v>
      </c>
      <c r="P17" s="25">
        <f t="shared" si="1"/>
        <v>313825</v>
      </c>
      <c r="Q17" s="26">
        <f t="shared" si="2"/>
        <v>371940</v>
      </c>
      <c r="R17" s="26">
        <f t="shared" si="3"/>
        <v>414895</v>
      </c>
      <c r="S17" s="26">
        <f t="shared" si="4"/>
        <v>413495</v>
      </c>
      <c r="T17" s="26">
        <f t="shared" si="5"/>
        <v>362275</v>
      </c>
      <c r="U17" s="26">
        <f t="shared" si="6"/>
        <v>337175</v>
      </c>
      <c r="V17" s="26">
        <f t="shared" si="7"/>
        <v>350050</v>
      </c>
    </row>
    <row r="18" spans="1:22" ht="18" customHeight="1" x14ac:dyDescent="0.25">
      <c r="A18" s="42" t="s">
        <v>13</v>
      </c>
      <c r="B18" s="20">
        <v>109168</v>
      </c>
      <c r="C18" s="21">
        <v>144745</v>
      </c>
      <c r="D18" s="21">
        <v>173050</v>
      </c>
      <c r="E18" s="21">
        <v>193360</v>
      </c>
      <c r="F18" s="21">
        <v>192490</v>
      </c>
      <c r="G18" s="21">
        <v>170915</v>
      </c>
      <c r="H18" s="21">
        <v>160440</v>
      </c>
      <c r="I18" s="20">
        <v>117861</v>
      </c>
      <c r="J18" s="22">
        <v>150440</v>
      </c>
      <c r="K18" s="22">
        <v>179575</v>
      </c>
      <c r="L18" s="22">
        <v>201190</v>
      </c>
      <c r="M18" s="22">
        <v>201880</v>
      </c>
      <c r="N18" s="22">
        <v>174970</v>
      </c>
      <c r="O18" s="22">
        <v>161765</v>
      </c>
      <c r="P18" s="25">
        <f t="shared" si="1"/>
        <v>227029</v>
      </c>
      <c r="Q18" s="26">
        <f t="shared" si="2"/>
        <v>295185</v>
      </c>
      <c r="R18" s="26">
        <f t="shared" si="3"/>
        <v>352625</v>
      </c>
      <c r="S18" s="26">
        <f t="shared" si="4"/>
        <v>394550</v>
      </c>
      <c r="T18" s="26">
        <f t="shared" si="5"/>
        <v>394370</v>
      </c>
      <c r="U18" s="26">
        <f t="shared" si="6"/>
        <v>345885</v>
      </c>
      <c r="V18" s="26">
        <f t="shared" si="7"/>
        <v>322205</v>
      </c>
    </row>
    <row r="19" spans="1:22" ht="18" customHeight="1" x14ac:dyDescent="0.25">
      <c r="A19" s="42" t="s">
        <v>14</v>
      </c>
      <c r="B19" s="20">
        <v>81067</v>
      </c>
      <c r="C19" s="21">
        <v>97920</v>
      </c>
      <c r="D19" s="21">
        <v>131135</v>
      </c>
      <c r="E19" s="21">
        <v>157705</v>
      </c>
      <c r="F19" s="21">
        <v>177030</v>
      </c>
      <c r="G19" s="21">
        <v>177095</v>
      </c>
      <c r="H19" s="21">
        <v>157770</v>
      </c>
      <c r="I19" s="20">
        <v>92400</v>
      </c>
      <c r="J19" s="22">
        <v>109480</v>
      </c>
      <c r="K19" s="22">
        <v>141270</v>
      </c>
      <c r="L19" s="22">
        <v>169085</v>
      </c>
      <c r="M19" s="22">
        <v>189880</v>
      </c>
      <c r="N19" s="22">
        <v>190865</v>
      </c>
      <c r="O19" s="22">
        <v>165600</v>
      </c>
      <c r="P19" s="25">
        <f t="shared" si="1"/>
        <v>173467</v>
      </c>
      <c r="Q19" s="26">
        <f t="shared" si="2"/>
        <v>207400</v>
      </c>
      <c r="R19" s="26">
        <f t="shared" si="3"/>
        <v>272405</v>
      </c>
      <c r="S19" s="26">
        <f t="shared" si="4"/>
        <v>326790</v>
      </c>
      <c r="T19" s="26">
        <f t="shared" si="5"/>
        <v>366910</v>
      </c>
      <c r="U19" s="26">
        <f t="shared" si="6"/>
        <v>367960</v>
      </c>
      <c r="V19" s="26">
        <f t="shared" si="7"/>
        <v>323370</v>
      </c>
    </row>
    <row r="20" spans="1:22" ht="18" customHeight="1" x14ac:dyDescent="0.25">
      <c r="A20" s="42" t="s">
        <v>15</v>
      </c>
      <c r="B20" s="20">
        <v>62181</v>
      </c>
      <c r="C20" s="21">
        <v>67525</v>
      </c>
      <c r="D20" s="21">
        <v>82715</v>
      </c>
      <c r="E20" s="21">
        <v>111770</v>
      </c>
      <c r="F20" s="21">
        <v>135455</v>
      </c>
      <c r="G20" s="21">
        <v>153180</v>
      </c>
      <c r="H20" s="21">
        <v>154190</v>
      </c>
      <c r="I20" s="20">
        <v>79071</v>
      </c>
      <c r="J20" s="22">
        <v>82810</v>
      </c>
      <c r="K20" s="22">
        <v>99480</v>
      </c>
      <c r="L20" s="22">
        <v>128770</v>
      </c>
      <c r="M20" s="22">
        <v>154795</v>
      </c>
      <c r="N20" s="22">
        <v>174445</v>
      </c>
      <c r="O20" s="22">
        <v>175780</v>
      </c>
      <c r="P20" s="25">
        <f t="shared" si="1"/>
        <v>141252</v>
      </c>
      <c r="Q20" s="26">
        <f t="shared" si="2"/>
        <v>150335</v>
      </c>
      <c r="R20" s="26">
        <f t="shared" si="3"/>
        <v>182195</v>
      </c>
      <c r="S20" s="26">
        <f t="shared" si="4"/>
        <v>240540</v>
      </c>
      <c r="T20" s="26">
        <f t="shared" si="5"/>
        <v>290250</v>
      </c>
      <c r="U20" s="26">
        <f t="shared" si="6"/>
        <v>327625</v>
      </c>
      <c r="V20" s="26">
        <f t="shared" si="7"/>
        <v>329970</v>
      </c>
    </row>
    <row r="21" spans="1:22" ht="18" customHeight="1" x14ac:dyDescent="0.25">
      <c r="A21" s="42" t="s">
        <v>16</v>
      </c>
      <c r="B21" s="20">
        <v>47549</v>
      </c>
      <c r="C21" s="21">
        <v>46955</v>
      </c>
      <c r="D21" s="21">
        <v>52045</v>
      </c>
      <c r="E21" s="21">
        <v>64605</v>
      </c>
      <c r="F21" s="21">
        <v>88400</v>
      </c>
      <c r="G21" s="21">
        <v>108385</v>
      </c>
      <c r="H21" s="21">
        <v>123810</v>
      </c>
      <c r="I21" s="20">
        <v>69512</v>
      </c>
      <c r="J21" s="22">
        <v>66220</v>
      </c>
      <c r="K21" s="22">
        <v>70530</v>
      </c>
      <c r="L21" s="22">
        <v>85285</v>
      </c>
      <c r="M21" s="22">
        <v>111280</v>
      </c>
      <c r="N21" s="22">
        <v>134535</v>
      </c>
      <c r="O21" s="22">
        <v>152410</v>
      </c>
      <c r="P21" s="25">
        <f t="shared" si="1"/>
        <v>117061</v>
      </c>
      <c r="Q21" s="26">
        <f t="shared" si="2"/>
        <v>113175</v>
      </c>
      <c r="R21" s="26">
        <f t="shared" si="3"/>
        <v>122575</v>
      </c>
      <c r="S21" s="26">
        <f t="shared" si="4"/>
        <v>149890</v>
      </c>
      <c r="T21" s="26">
        <f t="shared" si="5"/>
        <v>199680</v>
      </c>
      <c r="U21" s="26">
        <f t="shared" si="6"/>
        <v>242920</v>
      </c>
      <c r="V21" s="26">
        <f t="shared" si="7"/>
        <v>276220</v>
      </c>
    </row>
    <row r="22" spans="1:22" ht="18" customHeight="1" x14ac:dyDescent="0.25">
      <c r="A22" s="42" t="s">
        <v>17</v>
      </c>
      <c r="B22" s="20">
        <v>26326</v>
      </c>
      <c r="C22" s="21">
        <v>28655</v>
      </c>
      <c r="D22" s="21">
        <v>29070</v>
      </c>
      <c r="E22" s="21">
        <v>32925</v>
      </c>
      <c r="F22" s="21">
        <v>41765</v>
      </c>
      <c r="G22" s="21">
        <v>58240</v>
      </c>
      <c r="H22" s="21">
        <v>72675</v>
      </c>
      <c r="I22" s="20">
        <v>49277</v>
      </c>
      <c r="J22" s="22">
        <v>49325</v>
      </c>
      <c r="K22" s="22">
        <v>48130</v>
      </c>
      <c r="L22" s="22">
        <v>52040</v>
      </c>
      <c r="M22" s="22">
        <v>63875</v>
      </c>
      <c r="N22" s="22">
        <v>84355</v>
      </c>
      <c r="O22" s="22">
        <v>103240</v>
      </c>
      <c r="P22" s="25">
        <f t="shared" si="1"/>
        <v>75603</v>
      </c>
      <c r="Q22" s="26">
        <f t="shared" si="2"/>
        <v>77980</v>
      </c>
      <c r="R22" s="26">
        <f t="shared" si="3"/>
        <v>77200</v>
      </c>
      <c r="S22" s="26">
        <f t="shared" si="4"/>
        <v>84965</v>
      </c>
      <c r="T22" s="26">
        <f t="shared" si="5"/>
        <v>105640</v>
      </c>
      <c r="U22" s="26">
        <f t="shared" si="6"/>
        <v>142595</v>
      </c>
      <c r="V22" s="26">
        <f t="shared" si="7"/>
        <v>175915</v>
      </c>
    </row>
    <row r="23" spans="1:22" ht="18" customHeight="1" x14ac:dyDescent="0.25">
      <c r="A23" s="42" t="s">
        <v>18</v>
      </c>
      <c r="B23" s="20">
        <v>9226</v>
      </c>
      <c r="C23" s="21">
        <v>11755</v>
      </c>
      <c r="D23" s="21">
        <v>13540</v>
      </c>
      <c r="E23" s="21">
        <v>14510</v>
      </c>
      <c r="F23" s="21">
        <v>16920</v>
      </c>
      <c r="G23" s="21">
        <v>21650</v>
      </c>
      <c r="H23" s="21">
        <v>30270</v>
      </c>
      <c r="I23" s="20">
        <v>23887</v>
      </c>
      <c r="J23" s="22">
        <v>27090</v>
      </c>
      <c r="K23" s="22">
        <v>28525</v>
      </c>
      <c r="L23" s="22">
        <v>29070</v>
      </c>
      <c r="M23" s="22">
        <v>32105</v>
      </c>
      <c r="N23" s="22">
        <v>39195</v>
      </c>
      <c r="O23" s="22">
        <v>51210</v>
      </c>
      <c r="P23" s="25">
        <f t="shared" si="1"/>
        <v>33113</v>
      </c>
      <c r="Q23" s="26">
        <f t="shared" si="2"/>
        <v>38845</v>
      </c>
      <c r="R23" s="26">
        <f t="shared" si="3"/>
        <v>42065</v>
      </c>
      <c r="S23" s="26">
        <f t="shared" si="4"/>
        <v>43580</v>
      </c>
      <c r="T23" s="26">
        <f t="shared" si="5"/>
        <v>49025</v>
      </c>
      <c r="U23" s="26">
        <f t="shared" si="6"/>
        <v>60845</v>
      </c>
      <c r="V23" s="26">
        <f t="shared" si="7"/>
        <v>81480</v>
      </c>
    </row>
    <row r="24" spans="1:22" ht="18" customHeight="1" x14ac:dyDescent="0.25">
      <c r="A24" s="42" t="s">
        <v>19</v>
      </c>
      <c r="B24" s="20">
        <v>1743</v>
      </c>
      <c r="C24" s="21">
        <v>2365</v>
      </c>
      <c r="D24" s="21">
        <v>3185</v>
      </c>
      <c r="E24" s="21">
        <v>3910</v>
      </c>
      <c r="F24" s="21">
        <v>4315</v>
      </c>
      <c r="G24" s="21">
        <v>5145</v>
      </c>
      <c r="H24" s="21">
        <v>6840</v>
      </c>
      <c r="I24" s="20">
        <v>6867</v>
      </c>
      <c r="J24" s="22">
        <v>8065</v>
      </c>
      <c r="K24" s="22">
        <v>9650</v>
      </c>
      <c r="L24" s="22">
        <v>10665</v>
      </c>
      <c r="M24" s="22">
        <v>11065</v>
      </c>
      <c r="N24" s="22">
        <v>12350</v>
      </c>
      <c r="O24" s="22">
        <v>15525</v>
      </c>
      <c r="P24" s="25">
        <f t="shared" si="1"/>
        <v>8610</v>
      </c>
      <c r="Q24" s="26">
        <f t="shared" si="2"/>
        <v>10430</v>
      </c>
      <c r="R24" s="26">
        <f t="shared" si="3"/>
        <v>12835</v>
      </c>
      <c r="S24" s="26">
        <f t="shared" si="4"/>
        <v>14575</v>
      </c>
      <c r="T24" s="26">
        <f t="shared" si="5"/>
        <v>15380</v>
      </c>
      <c r="U24" s="26">
        <f t="shared" si="6"/>
        <v>17495</v>
      </c>
      <c r="V24" s="26">
        <f t="shared" si="7"/>
        <v>22365</v>
      </c>
    </row>
    <row r="25" spans="1:22" ht="18" customHeight="1" x14ac:dyDescent="0.25">
      <c r="A25" s="42" t="s">
        <v>20</v>
      </c>
      <c r="B25" s="20">
        <v>155</v>
      </c>
      <c r="C25" s="21">
        <v>195</v>
      </c>
      <c r="D25" s="21">
        <v>290</v>
      </c>
      <c r="E25" s="21">
        <v>430</v>
      </c>
      <c r="F25" s="21">
        <v>555</v>
      </c>
      <c r="G25" s="21">
        <v>645</v>
      </c>
      <c r="H25" s="21">
        <v>800</v>
      </c>
      <c r="I25" s="20">
        <v>1024</v>
      </c>
      <c r="J25" s="22">
        <v>1375</v>
      </c>
      <c r="K25" s="22">
        <v>1740</v>
      </c>
      <c r="L25" s="22">
        <v>2195</v>
      </c>
      <c r="M25" s="22">
        <v>2510</v>
      </c>
      <c r="N25" s="22">
        <v>2665</v>
      </c>
      <c r="O25" s="22">
        <v>3040</v>
      </c>
      <c r="P25" s="25">
        <f t="shared" si="1"/>
        <v>1179</v>
      </c>
      <c r="Q25" s="26">
        <f t="shared" si="2"/>
        <v>1570</v>
      </c>
      <c r="R25" s="26">
        <f t="shared" si="3"/>
        <v>2030</v>
      </c>
      <c r="S25" s="26">
        <f t="shared" si="4"/>
        <v>2625</v>
      </c>
      <c r="T25" s="26">
        <f t="shared" si="5"/>
        <v>3065</v>
      </c>
      <c r="U25" s="26">
        <f t="shared" si="6"/>
        <v>3310</v>
      </c>
      <c r="V25" s="26">
        <f t="shared" si="7"/>
        <v>3840</v>
      </c>
    </row>
    <row r="26" spans="1:22" ht="18" customHeight="1" thickBot="1" x14ac:dyDescent="0.3">
      <c r="A26" s="27"/>
      <c r="B26" s="28">
        <f>SUM(B5:B25)</f>
        <v>2822400</v>
      </c>
      <c r="C26" s="29">
        <f t="shared" ref="C26:H26" si="8">SUM(C5:C25)</f>
        <v>2874370</v>
      </c>
      <c r="D26" s="29">
        <f t="shared" si="8"/>
        <v>2991800</v>
      </c>
      <c r="E26" s="29">
        <f t="shared" si="8"/>
        <v>3095075</v>
      </c>
      <c r="F26" s="29">
        <f t="shared" si="8"/>
        <v>3182815</v>
      </c>
      <c r="G26" s="29">
        <f t="shared" si="8"/>
        <v>3232540</v>
      </c>
      <c r="H26" s="29">
        <f t="shared" si="8"/>
        <v>3238415</v>
      </c>
      <c r="I26" s="28">
        <f>SUM(I5:I25)</f>
        <v>2864586</v>
      </c>
      <c r="J26" s="29">
        <f t="shared" ref="J26" si="9">SUM(J5:J25)</f>
        <v>2908645</v>
      </c>
      <c r="K26" s="29">
        <f t="shared" ref="K26" si="10">SUM(K5:K25)</f>
        <v>3013280</v>
      </c>
      <c r="L26" s="29">
        <f t="shared" ref="L26:N26" si="11">SUM(L5:L25)</f>
        <v>3108775</v>
      </c>
      <c r="M26" s="29">
        <f t="shared" si="11"/>
        <v>3193095</v>
      </c>
      <c r="N26" s="29">
        <f t="shared" si="11"/>
        <v>3243730</v>
      </c>
      <c r="O26" s="29">
        <f t="shared" ref="O26" si="12">SUM(O5:O25)</f>
        <v>3253220</v>
      </c>
      <c r="P26" s="30">
        <f>SUM(P5:P25)</f>
        <v>5686986</v>
      </c>
      <c r="Q26" s="31">
        <f t="shared" ref="Q26:V26" si="13">SUM(Q5:Q25)</f>
        <v>5783015</v>
      </c>
      <c r="R26" s="31">
        <f t="shared" si="13"/>
        <v>6005080</v>
      </c>
      <c r="S26" s="31">
        <f t="shared" si="13"/>
        <v>6203850</v>
      </c>
      <c r="T26" s="31">
        <f t="shared" si="13"/>
        <v>6375910</v>
      </c>
      <c r="U26" s="31">
        <f t="shared" si="13"/>
        <v>6476270</v>
      </c>
      <c r="V26" s="31">
        <f t="shared" si="13"/>
        <v>6491635</v>
      </c>
    </row>
    <row r="27" spans="1:22" ht="18" customHeight="1" thickTop="1" x14ac:dyDescent="0.25">
      <c r="A27" s="19" t="s">
        <v>86</v>
      </c>
      <c r="B27" s="20"/>
      <c r="C27" s="21">
        <f>C26-B26</f>
        <v>51970</v>
      </c>
      <c r="D27" s="21">
        <f t="shared" ref="D27:H27" si="14">D26-C26</f>
        <v>117430</v>
      </c>
      <c r="E27" s="21">
        <f t="shared" si="14"/>
        <v>103275</v>
      </c>
      <c r="F27" s="21">
        <f t="shared" si="14"/>
        <v>87740</v>
      </c>
      <c r="G27" s="21">
        <f t="shared" si="14"/>
        <v>49725</v>
      </c>
      <c r="H27" s="21">
        <f t="shared" si="14"/>
        <v>5875</v>
      </c>
      <c r="I27" s="20"/>
      <c r="J27" s="22">
        <f>J26-I26</f>
        <v>44059</v>
      </c>
      <c r="K27" s="22">
        <f t="shared" ref="K27:O27" si="15">K26-J26</f>
        <v>104635</v>
      </c>
      <c r="L27" s="22">
        <f t="shared" si="15"/>
        <v>95495</v>
      </c>
      <c r="M27" s="22">
        <f t="shared" si="15"/>
        <v>84320</v>
      </c>
      <c r="N27" s="22">
        <f t="shared" si="15"/>
        <v>50635</v>
      </c>
      <c r="O27" s="22">
        <f t="shared" si="15"/>
        <v>9490</v>
      </c>
      <c r="P27" s="32"/>
      <c r="Q27" s="33">
        <f t="shared" ref="Q27:V27" si="16">Q26-P26</f>
        <v>96029</v>
      </c>
      <c r="R27" s="33">
        <f t="shared" si="16"/>
        <v>222065</v>
      </c>
      <c r="S27" s="33">
        <f t="shared" si="16"/>
        <v>198770</v>
      </c>
      <c r="T27" s="33">
        <f t="shared" si="16"/>
        <v>172060</v>
      </c>
      <c r="U27" s="33">
        <f t="shared" si="16"/>
        <v>100360</v>
      </c>
      <c r="V27" s="33">
        <f t="shared" si="16"/>
        <v>15365</v>
      </c>
    </row>
    <row r="28" spans="1:22" ht="18" customHeight="1" x14ac:dyDescent="0.25">
      <c r="A28" s="19" t="s">
        <v>87</v>
      </c>
      <c r="B28" s="34"/>
      <c r="C28" s="35">
        <f>C27/B26</f>
        <v>1.8413407029478458E-2</v>
      </c>
      <c r="D28" s="35">
        <f t="shared" ref="D28:H28" si="17">D27/C26</f>
        <v>4.0854169783291643E-2</v>
      </c>
      <c r="E28" s="35">
        <f t="shared" si="17"/>
        <v>3.4519352897920984E-2</v>
      </c>
      <c r="F28" s="35">
        <f t="shared" si="17"/>
        <v>2.8348262966163985E-2</v>
      </c>
      <c r="G28" s="35">
        <f t="shared" si="17"/>
        <v>1.5622962691830973E-2</v>
      </c>
      <c r="H28" s="35">
        <f t="shared" si="17"/>
        <v>1.8174562418407816E-3</v>
      </c>
      <c r="I28" s="34"/>
      <c r="J28" s="36">
        <f>J27/I26</f>
        <v>1.5380582045712713E-2</v>
      </c>
      <c r="K28" s="36">
        <f t="shared" ref="K28:O28" si="18">K27/J26</f>
        <v>3.5973795358319766E-2</v>
      </c>
      <c r="L28" s="36">
        <f t="shared" si="18"/>
        <v>3.1691379493442362E-2</v>
      </c>
      <c r="M28" s="36">
        <f t="shared" si="18"/>
        <v>2.7123223777854623E-2</v>
      </c>
      <c r="N28" s="36">
        <f t="shared" si="18"/>
        <v>1.5857655346928293E-2</v>
      </c>
      <c r="O28" s="36">
        <f t="shared" si="18"/>
        <v>2.9256442428932123E-3</v>
      </c>
      <c r="P28" s="34"/>
      <c r="Q28" s="37">
        <f t="shared" ref="Q28:V28" si="19">Q27/P26</f>
        <v>1.6885745806302321E-2</v>
      </c>
      <c r="R28" s="37">
        <f t="shared" si="19"/>
        <v>3.8399519973577795E-2</v>
      </c>
      <c r="S28" s="37">
        <f t="shared" si="19"/>
        <v>3.3100308405549971E-2</v>
      </c>
      <c r="T28" s="37">
        <f t="shared" si="19"/>
        <v>2.7734390741233267E-2</v>
      </c>
      <c r="U28" s="37">
        <f t="shared" si="19"/>
        <v>1.5740498219077748E-2</v>
      </c>
      <c r="V28" s="37">
        <f t="shared" si="19"/>
        <v>2.3725076317077575E-3</v>
      </c>
    </row>
    <row r="29" spans="1:22" ht="18" customHeight="1" x14ac:dyDescent="0.25">
      <c r="A29" s="19" t="s">
        <v>88</v>
      </c>
      <c r="B29" s="38"/>
      <c r="C29" s="39">
        <f>C26-$B26</f>
        <v>51970</v>
      </c>
      <c r="D29" s="39">
        <f t="shared" ref="D29:E29" si="20">D26-$B26</f>
        <v>169400</v>
      </c>
      <c r="E29" s="39">
        <f t="shared" si="20"/>
        <v>272675</v>
      </c>
      <c r="F29" s="39">
        <f t="shared" ref="F29:G29" si="21">F26-$B26</f>
        <v>360415</v>
      </c>
      <c r="G29" s="39">
        <f t="shared" si="21"/>
        <v>410140</v>
      </c>
      <c r="H29" s="39">
        <f t="shared" ref="H29" si="22">H26-$B26</f>
        <v>416015</v>
      </c>
      <c r="I29" s="38"/>
      <c r="J29" s="40">
        <f>J26-$I26</f>
        <v>44059</v>
      </c>
      <c r="K29" s="40">
        <f t="shared" ref="K29:L29" si="23">K26-$I26</f>
        <v>148694</v>
      </c>
      <c r="L29" s="40">
        <f t="shared" si="23"/>
        <v>244189</v>
      </c>
      <c r="M29" s="40">
        <f t="shared" ref="M29:N29" si="24">M26-$I26</f>
        <v>328509</v>
      </c>
      <c r="N29" s="40">
        <f t="shared" si="24"/>
        <v>379144</v>
      </c>
      <c r="O29" s="40">
        <f t="shared" ref="O29" si="25">O26-$I26</f>
        <v>388634</v>
      </c>
      <c r="P29" s="38"/>
      <c r="Q29" s="41">
        <f>Q26-$P26</f>
        <v>96029</v>
      </c>
      <c r="R29" s="41">
        <f t="shared" ref="R29:S29" si="26">R26-$P26</f>
        <v>318094</v>
      </c>
      <c r="S29" s="41">
        <f t="shared" si="26"/>
        <v>516864</v>
      </c>
      <c r="T29" s="41">
        <f t="shared" ref="T29:U29" si="27">T26-$P26</f>
        <v>688924</v>
      </c>
      <c r="U29" s="41">
        <f t="shared" si="27"/>
        <v>789284</v>
      </c>
      <c r="V29" s="33">
        <f t="shared" ref="V29" si="28">V26-$P26</f>
        <v>804649</v>
      </c>
    </row>
    <row r="30" spans="1:22" ht="18" customHeight="1" x14ac:dyDescent="0.25">
      <c r="A30" s="19" t="s">
        <v>89</v>
      </c>
      <c r="B30" s="34"/>
      <c r="C30" s="35">
        <f>C29/$B26</f>
        <v>1.8413407029478458E-2</v>
      </c>
      <c r="D30" s="35">
        <f t="shared" ref="D30:E30" si="29">D29/$B26</f>
        <v>6.0019841269841272E-2</v>
      </c>
      <c r="E30" s="35">
        <f t="shared" si="29"/>
        <v>9.6611040249433108E-2</v>
      </c>
      <c r="F30" s="35">
        <f t="shared" ref="F30:G30" si="30">F29/$B26</f>
        <v>0.12769805839002268</v>
      </c>
      <c r="G30" s="35">
        <f t="shared" si="30"/>
        <v>0.14531604308390023</v>
      </c>
      <c r="H30" s="35">
        <f t="shared" ref="H30" si="31">H29/$B26</f>
        <v>0.14739760487528344</v>
      </c>
      <c r="I30" s="34"/>
      <c r="J30" s="36">
        <f>J29/$I26</f>
        <v>1.5380582045712713E-2</v>
      </c>
      <c r="K30" s="36">
        <f t="shared" ref="K30:L30" si="32">K29/$I26</f>
        <v>5.1907675315036796E-2</v>
      </c>
      <c r="L30" s="36">
        <f t="shared" si="32"/>
        <v>8.5244080645510381E-2</v>
      </c>
      <c r="M30" s="36">
        <f t="shared" ref="M30:N30" si="33">M29/$I26</f>
        <v>0.11467939869845066</v>
      </c>
      <c r="N30" s="36">
        <f t="shared" si="33"/>
        <v>0.13235560042533195</v>
      </c>
      <c r="O30" s="36">
        <f t="shared" ref="O30" si="34">O29/$I26</f>
        <v>0.13566847006862423</v>
      </c>
      <c r="P30" s="34"/>
      <c r="Q30" s="37">
        <f>Q29/$P26</f>
        <v>1.6885745806302321E-2</v>
      </c>
      <c r="R30" s="37">
        <f t="shared" ref="R30:S30" si="35">R29/$P26</f>
        <v>5.5933670313237982E-2</v>
      </c>
      <c r="S30" s="37">
        <f t="shared" si="35"/>
        <v>9.0885400456410484E-2</v>
      </c>
      <c r="T30" s="37">
        <f t="shared" ref="T30:U30" si="36">T29/$P26</f>
        <v>0.12114044240657529</v>
      </c>
      <c r="U30" s="37">
        <f t="shared" si="36"/>
        <v>0.13878775154361203</v>
      </c>
      <c r="V30" s="37">
        <f t="shared" ref="V30" si="37">V29/$P26</f>
        <v>0.14148953417504456</v>
      </c>
    </row>
  </sheetData>
  <mergeCells count="3">
    <mergeCell ref="B3:H3"/>
    <mergeCell ref="I3:O3"/>
    <mergeCell ref="P3:V3"/>
  </mergeCells>
  <printOptions horizontalCentered="1" gridLines="1"/>
  <pageMargins left="0.5" right="0.5" top="1" bottom="1" header="0.5" footer="0.5"/>
  <pageSetup orientation="landscape" r:id="rId1"/>
  <headerFooter>
    <oddHeader>&amp;C&amp;"Arial,Bold"&amp;9Workbook: &amp;"Arial,Regular"&amp;F;
&amp;"Arial,Bold"Worksheet: &amp;"Arial,Regular"&amp;A</oddHeader>
    <oddFooter>&amp;L&amp;9printed &amp;D &amp;T&amp;C&amp;9page &amp;P of &amp;N&amp;R&amp;9prepared by David Egan-Robertson
UW Applied Population Lab
December 2013</oddFooter>
  </headerFooter>
  <colBreaks count="2" manualBreakCount="2">
    <brk id="8" max="1048575" man="1"/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6"/>
  <sheetViews>
    <sheetView workbookViewId="0">
      <selection activeCell="A3" sqref="A3"/>
    </sheetView>
  </sheetViews>
  <sheetFormatPr defaultRowHeight="15" x14ac:dyDescent="0.25"/>
  <cols>
    <col min="2" max="8" width="11" bestFit="1" customWidth="1"/>
    <col min="9" max="9" width="2.7109375" customWidth="1"/>
    <col min="10" max="10" width="12.42578125" bestFit="1" customWidth="1"/>
    <col min="11" max="11" width="10.7109375" bestFit="1" customWidth="1"/>
    <col min="12" max="12" width="2.7109375" customWidth="1"/>
  </cols>
  <sheetData>
    <row r="1" spans="1:14" ht="18" customHeight="1" x14ac:dyDescent="0.25">
      <c r="A1" s="43" t="s">
        <v>82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 customHeight="1" x14ac:dyDescent="0.25">
      <c r="A2" s="44" t="s">
        <v>62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8" customHeight="1" x14ac:dyDescent="0.25">
      <c r="A3" s="45"/>
      <c r="B3" s="46"/>
      <c r="C3" s="46"/>
      <c r="D3" s="46"/>
      <c r="E3" s="46"/>
      <c r="F3" s="46"/>
      <c r="G3" s="46"/>
      <c r="H3" s="46"/>
      <c r="I3" s="27"/>
      <c r="J3" s="47" t="s">
        <v>61</v>
      </c>
      <c r="K3" s="47" t="s">
        <v>60</v>
      </c>
      <c r="L3" s="27"/>
      <c r="M3" s="27" t="s">
        <v>64</v>
      </c>
      <c r="N3" s="27"/>
    </row>
    <row r="4" spans="1:14" ht="18" customHeight="1" x14ac:dyDescent="0.25">
      <c r="A4" s="45"/>
      <c r="B4" s="18" t="s">
        <v>22</v>
      </c>
      <c r="C4" s="18">
        <v>2015</v>
      </c>
      <c r="D4" s="18">
        <v>2020</v>
      </c>
      <c r="E4" s="18">
        <v>2025</v>
      </c>
      <c r="F4" s="18">
        <v>2030</v>
      </c>
      <c r="G4" s="18">
        <v>2035</v>
      </c>
      <c r="H4" s="18">
        <v>2040</v>
      </c>
      <c r="I4" s="27"/>
      <c r="J4" s="15" t="s">
        <v>59</v>
      </c>
      <c r="K4" s="15" t="s">
        <v>59</v>
      </c>
      <c r="L4" s="27"/>
      <c r="M4" s="15">
        <v>2010</v>
      </c>
      <c r="N4" s="15">
        <v>2040</v>
      </c>
    </row>
    <row r="5" spans="1:14" ht="18" customHeight="1" x14ac:dyDescent="0.25">
      <c r="A5" s="45" t="s">
        <v>52</v>
      </c>
      <c r="B5" s="22">
        <v>358443</v>
      </c>
      <c r="C5" s="22">
        <v>348765</v>
      </c>
      <c r="D5" s="22">
        <v>367375</v>
      </c>
      <c r="E5" s="22">
        <v>374170</v>
      </c>
      <c r="F5" s="22">
        <v>378340</v>
      </c>
      <c r="G5" s="22">
        <v>377720</v>
      </c>
      <c r="H5" s="22">
        <v>373940</v>
      </c>
      <c r="I5" s="22"/>
      <c r="J5" s="22">
        <f>H5-B5</f>
        <v>15497</v>
      </c>
      <c r="K5" s="36">
        <f>J5/B5</f>
        <v>4.3234210181256158E-2</v>
      </c>
      <c r="L5" s="48"/>
      <c r="M5" s="36">
        <f>B5/$B$12</f>
        <v>6.302864118181406E-2</v>
      </c>
      <c r="N5" s="36">
        <f>H5/$H$12</f>
        <v>5.760336186492309E-2</v>
      </c>
    </row>
    <row r="6" spans="1:14" ht="18" customHeight="1" x14ac:dyDescent="0.25">
      <c r="A6" s="49" t="s">
        <v>53</v>
      </c>
      <c r="B6" s="22">
        <v>981049</v>
      </c>
      <c r="C6" s="22">
        <v>962660</v>
      </c>
      <c r="D6" s="22">
        <v>970995</v>
      </c>
      <c r="E6" s="22">
        <v>991840</v>
      </c>
      <c r="F6" s="22">
        <v>1007395</v>
      </c>
      <c r="G6" s="22">
        <v>1012335</v>
      </c>
      <c r="H6" s="22">
        <v>1007370</v>
      </c>
      <c r="I6" s="22"/>
      <c r="J6" s="22">
        <f t="shared" ref="J6:J12" si="0">H6-B6</f>
        <v>26321</v>
      </c>
      <c r="K6" s="36">
        <f t="shared" ref="K6:K11" si="1">J6/B6</f>
        <v>2.6829444808567155E-2</v>
      </c>
      <c r="L6" s="48"/>
      <c r="M6" s="36">
        <f t="shared" ref="M6:M11" si="2">B6/$B$12</f>
        <v>0.17250772201654796</v>
      </c>
      <c r="N6" s="36">
        <f t="shared" ref="N6:N11" si="3">H6/$H$12</f>
        <v>0.15517970434258857</v>
      </c>
    </row>
    <row r="7" spans="1:14" ht="18" customHeight="1" x14ac:dyDescent="0.25">
      <c r="A7" s="45" t="s">
        <v>54</v>
      </c>
      <c r="B7" s="22">
        <v>549256</v>
      </c>
      <c r="C7" s="22">
        <v>538960</v>
      </c>
      <c r="D7" s="22">
        <v>543630</v>
      </c>
      <c r="E7" s="22">
        <v>555295</v>
      </c>
      <c r="F7" s="22">
        <v>564005</v>
      </c>
      <c r="G7" s="22">
        <v>566770</v>
      </c>
      <c r="H7" s="22">
        <v>563995</v>
      </c>
      <c r="I7" s="22"/>
      <c r="J7" s="22">
        <f t="shared" si="0"/>
        <v>14739</v>
      </c>
      <c r="K7" s="36">
        <f t="shared" si="1"/>
        <v>2.6834481553228366E-2</v>
      </c>
      <c r="L7" s="48"/>
      <c r="M7" s="36">
        <f t="shared" si="2"/>
        <v>9.6581211910843456E-2</v>
      </c>
      <c r="N7" s="36">
        <f t="shared" si="3"/>
        <v>8.6880269762548271E-2</v>
      </c>
    </row>
    <row r="8" spans="1:14" ht="18" customHeight="1" x14ac:dyDescent="0.25">
      <c r="A8" s="45" t="s">
        <v>55</v>
      </c>
      <c r="B8" s="22">
        <v>1447360</v>
      </c>
      <c r="C8" s="22">
        <v>1431945</v>
      </c>
      <c r="D8" s="22">
        <v>1492505</v>
      </c>
      <c r="E8" s="22">
        <v>1526090</v>
      </c>
      <c r="F8" s="22">
        <v>1537485</v>
      </c>
      <c r="G8" s="22">
        <v>1528290</v>
      </c>
      <c r="H8" s="22">
        <v>1493595</v>
      </c>
      <c r="I8" s="22"/>
      <c r="J8" s="22">
        <f t="shared" si="0"/>
        <v>46235</v>
      </c>
      <c r="K8" s="36">
        <f t="shared" si="1"/>
        <v>3.1944367676321028E-2</v>
      </c>
      <c r="L8" s="48"/>
      <c r="M8" s="36">
        <f t="shared" si="2"/>
        <v>0.25450387955940107</v>
      </c>
      <c r="N8" s="36">
        <f t="shared" si="3"/>
        <v>0.23007994133989357</v>
      </c>
    </row>
    <row r="9" spans="1:14" ht="18" customHeight="1" x14ac:dyDescent="0.25">
      <c r="A9" s="45" t="s">
        <v>56</v>
      </c>
      <c r="B9" s="22">
        <v>1573564</v>
      </c>
      <c r="C9" s="22">
        <v>1605765</v>
      </c>
      <c r="D9" s="22">
        <v>1566645</v>
      </c>
      <c r="E9" s="22">
        <v>1498940</v>
      </c>
      <c r="F9" s="22">
        <v>1464365</v>
      </c>
      <c r="G9" s="22">
        <v>1482520</v>
      </c>
      <c r="H9" s="22">
        <v>1517370</v>
      </c>
      <c r="I9" s="22"/>
      <c r="J9" s="22">
        <f t="shared" si="0"/>
        <v>-56194</v>
      </c>
      <c r="K9" s="36">
        <f t="shared" si="1"/>
        <v>-3.5711289785480604E-2</v>
      </c>
      <c r="L9" s="48"/>
      <c r="M9" s="36">
        <f t="shared" si="2"/>
        <v>0.276695599391312</v>
      </c>
      <c r="N9" s="36">
        <f t="shared" si="3"/>
        <v>0.23374234688179479</v>
      </c>
    </row>
    <row r="10" spans="1:14" ht="18" customHeight="1" x14ac:dyDescent="0.25">
      <c r="A10" s="45" t="s">
        <v>57</v>
      </c>
      <c r="B10" s="22">
        <v>658809</v>
      </c>
      <c r="C10" s="22">
        <v>766095</v>
      </c>
      <c r="D10" s="22">
        <v>929800</v>
      </c>
      <c r="E10" s="22">
        <v>1111770</v>
      </c>
      <c r="F10" s="22">
        <v>1251210</v>
      </c>
      <c r="G10" s="22">
        <v>1284390</v>
      </c>
      <c r="H10" s="22">
        <v>1251765</v>
      </c>
      <c r="I10" s="22"/>
      <c r="J10" s="22">
        <f t="shared" si="0"/>
        <v>592956</v>
      </c>
      <c r="K10" s="36">
        <f t="shared" si="1"/>
        <v>0.90004234914823567</v>
      </c>
      <c r="L10" s="48"/>
      <c r="M10" s="36">
        <f t="shared" si="2"/>
        <v>0.11584501878499437</v>
      </c>
      <c r="N10" s="36">
        <f t="shared" si="3"/>
        <v>0.1928273847805676</v>
      </c>
    </row>
    <row r="11" spans="1:14" ht="18" customHeight="1" x14ac:dyDescent="0.25">
      <c r="A11" s="45" t="s">
        <v>58</v>
      </c>
      <c r="B11" s="22">
        <v>118505</v>
      </c>
      <c r="C11" s="22">
        <v>128825</v>
      </c>
      <c r="D11" s="22">
        <v>134130</v>
      </c>
      <c r="E11" s="22">
        <v>145745</v>
      </c>
      <c r="F11" s="22">
        <v>173110</v>
      </c>
      <c r="G11" s="22">
        <v>224245</v>
      </c>
      <c r="H11" s="22">
        <v>283600</v>
      </c>
      <c r="I11" s="22"/>
      <c r="J11" s="22">
        <f t="shared" si="0"/>
        <v>165095</v>
      </c>
      <c r="K11" s="36">
        <f t="shared" si="1"/>
        <v>1.3931479684401502</v>
      </c>
      <c r="L11" s="48"/>
      <c r="M11" s="36">
        <f t="shared" si="2"/>
        <v>2.0837927155087071E-2</v>
      </c>
      <c r="N11" s="36">
        <f t="shared" si="3"/>
        <v>4.3686991027684086E-2</v>
      </c>
    </row>
    <row r="12" spans="1:14" ht="18" customHeight="1" thickBot="1" x14ac:dyDescent="0.3">
      <c r="A12" s="45" t="s">
        <v>63</v>
      </c>
      <c r="B12" s="29">
        <f>SUM(B5:B11)</f>
        <v>5686986</v>
      </c>
      <c r="C12" s="29">
        <f t="shared" ref="C12:H12" si="4">SUM(C5:C11)</f>
        <v>5783015</v>
      </c>
      <c r="D12" s="29">
        <f t="shared" si="4"/>
        <v>6005080</v>
      </c>
      <c r="E12" s="29">
        <f t="shared" si="4"/>
        <v>6203850</v>
      </c>
      <c r="F12" s="29">
        <f t="shared" si="4"/>
        <v>6375910</v>
      </c>
      <c r="G12" s="29">
        <f t="shared" si="4"/>
        <v>6476270</v>
      </c>
      <c r="H12" s="29">
        <f t="shared" si="4"/>
        <v>6491635</v>
      </c>
      <c r="I12" s="22"/>
      <c r="J12" s="29">
        <f t="shared" si="0"/>
        <v>804649</v>
      </c>
      <c r="K12" s="50">
        <f>J12/B12</f>
        <v>0.14148953417504456</v>
      </c>
      <c r="L12" s="48"/>
      <c r="M12" s="48"/>
      <c r="N12" s="48"/>
    </row>
    <row r="13" spans="1:14" ht="18" customHeight="1" thickTop="1" x14ac:dyDescent="0.25">
      <c r="A13" s="27"/>
      <c r="B13" s="22"/>
      <c r="C13" s="22"/>
      <c r="D13" s="22"/>
      <c r="E13" s="22"/>
      <c r="F13" s="22"/>
      <c r="G13" s="22"/>
      <c r="H13" s="22"/>
      <c r="I13" s="22"/>
      <c r="J13" s="22"/>
      <c r="K13" s="48"/>
      <c r="L13" s="48"/>
      <c r="M13" s="48"/>
      <c r="N13" s="48"/>
    </row>
    <row r="14" spans="1:14" ht="18" customHeight="1" x14ac:dyDescent="0.25">
      <c r="A14" s="51" t="s">
        <v>65</v>
      </c>
      <c r="B14" s="22">
        <f>SUM(B5:B6)</f>
        <v>1339492</v>
      </c>
      <c r="C14" s="22">
        <f t="shared" ref="C14:H14" si="5">SUM(C5:C6)</f>
        <v>1311425</v>
      </c>
      <c r="D14" s="22">
        <f t="shared" si="5"/>
        <v>1338370</v>
      </c>
      <c r="E14" s="22">
        <f t="shared" si="5"/>
        <v>1366010</v>
      </c>
      <c r="F14" s="22">
        <f t="shared" si="5"/>
        <v>1385735</v>
      </c>
      <c r="G14" s="22">
        <f t="shared" si="5"/>
        <v>1390055</v>
      </c>
      <c r="H14" s="22">
        <f t="shared" si="5"/>
        <v>1381310</v>
      </c>
      <c r="I14" s="22"/>
      <c r="J14" s="22">
        <f>H14-B14</f>
        <v>41818</v>
      </c>
      <c r="K14" s="36">
        <f>J14/B14</f>
        <v>3.1219298062250465E-2</v>
      </c>
      <c r="L14" s="48"/>
      <c r="M14" s="36">
        <f>B14/$B$12</f>
        <v>0.23553636319836202</v>
      </c>
      <c r="N14" s="36">
        <f>H14/$H$12</f>
        <v>0.21278306620751167</v>
      </c>
    </row>
    <row r="15" spans="1:14" ht="18" customHeight="1" x14ac:dyDescent="0.25">
      <c r="A15" s="27" t="s">
        <v>66</v>
      </c>
      <c r="B15" s="22">
        <f>SUM(B7:B9)</f>
        <v>3570180</v>
      </c>
      <c r="C15" s="22">
        <f t="shared" ref="C15:H15" si="6">SUM(C7:C9)</f>
        <v>3576670</v>
      </c>
      <c r="D15" s="22">
        <f t="shared" si="6"/>
        <v>3602780</v>
      </c>
      <c r="E15" s="22">
        <f t="shared" si="6"/>
        <v>3580325</v>
      </c>
      <c r="F15" s="22">
        <f t="shared" si="6"/>
        <v>3565855</v>
      </c>
      <c r="G15" s="22">
        <f t="shared" si="6"/>
        <v>3577580</v>
      </c>
      <c r="H15" s="22">
        <f t="shared" si="6"/>
        <v>3574960</v>
      </c>
      <c r="I15" s="22"/>
      <c r="J15" s="22">
        <f t="shared" ref="J15:J16" si="7">H15-B15</f>
        <v>4780</v>
      </c>
      <c r="K15" s="36">
        <f t="shared" ref="K15:K16" si="8">J15/B15</f>
        <v>1.3388680682766695E-3</v>
      </c>
      <c r="L15" s="48"/>
      <c r="M15" s="36">
        <f t="shared" ref="M15:M16" si="9">B15/$B$12</f>
        <v>0.62778069086155652</v>
      </c>
      <c r="N15" s="36">
        <f t="shared" ref="N15:N16" si="10">H15/$H$12</f>
        <v>0.55070255798423662</v>
      </c>
    </row>
    <row r="16" spans="1:14" ht="18" customHeight="1" x14ac:dyDescent="0.25">
      <c r="A16" s="27" t="s">
        <v>67</v>
      </c>
      <c r="B16" s="22">
        <f>SUM(B10:B11)</f>
        <v>777314</v>
      </c>
      <c r="C16" s="22">
        <f t="shared" ref="C16:H16" si="11">SUM(C10:C11)</f>
        <v>894920</v>
      </c>
      <c r="D16" s="22">
        <f t="shared" si="11"/>
        <v>1063930</v>
      </c>
      <c r="E16" s="22">
        <f t="shared" si="11"/>
        <v>1257515</v>
      </c>
      <c r="F16" s="22">
        <f t="shared" si="11"/>
        <v>1424320</v>
      </c>
      <c r="G16" s="22">
        <f t="shared" si="11"/>
        <v>1508635</v>
      </c>
      <c r="H16" s="22">
        <f t="shared" si="11"/>
        <v>1535365</v>
      </c>
      <c r="I16" s="22"/>
      <c r="J16" s="22">
        <f t="shared" si="7"/>
        <v>758051</v>
      </c>
      <c r="K16" s="36">
        <f t="shared" si="8"/>
        <v>0.97521850886514327</v>
      </c>
      <c r="L16" s="48"/>
      <c r="M16" s="36">
        <f t="shared" si="9"/>
        <v>0.13668294594008143</v>
      </c>
      <c r="N16" s="36">
        <f t="shared" si="10"/>
        <v>0.23651437580825169</v>
      </c>
    </row>
  </sheetData>
  <printOptions horizontalCentered="1" gridLines="1"/>
  <pageMargins left="0.5" right="0.5" top="1" bottom="1" header="0.5" footer="0.5"/>
  <pageSetup orientation="landscape" r:id="rId1"/>
  <headerFooter>
    <oddHeader>&amp;C&amp;"Arial,Bold"&amp;9Workbook: &amp;"Arial,Regular"&amp;F;
&amp;"Arial,Bold"Worksheet: &amp;"Arial,Regular"&amp;A</oddHeader>
    <oddFooter>&amp;L&amp;9printed &amp;D &amp;T&amp;C&amp;9page &amp;P of &amp;N&amp;R&amp;9prepared by David Egan-Robertson
UW Applied Population Lab
December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8"/>
  <sheetViews>
    <sheetView workbookViewId="0"/>
  </sheetViews>
  <sheetFormatPr defaultRowHeight="15" x14ac:dyDescent="0.25"/>
  <cols>
    <col min="1" max="1" width="17" customWidth="1"/>
    <col min="2" max="19" width="10.140625" customWidth="1"/>
  </cols>
  <sheetData>
    <row r="1" spans="1:20" ht="18" customHeight="1" x14ac:dyDescent="0.25">
      <c r="A1" s="27"/>
      <c r="B1" s="43" t="s">
        <v>81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0" ht="18" customHeight="1" x14ac:dyDescent="0.25">
      <c r="A2" s="27"/>
      <c r="B2" s="52" t="s">
        <v>51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20" ht="18" customHeight="1" x14ac:dyDescent="0.25">
      <c r="A3" s="27"/>
      <c r="B3" s="73" t="s">
        <v>21</v>
      </c>
      <c r="C3" s="74"/>
      <c r="D3" s="74"/>
      <c r="E3" s="74"/>
      <c r="F3" s="74"/>
      <c r="G3" s="74"/>
      <c r="H3" s="73" t="s">
        <v>24</v>
      </c>
      <c r="I3" s="74"/>
      <c r="J3" s="74"/>
      <c r="K3" s="74"/>
      <c r="L3" s="74"/>
      <c r="M3" s="77"/>
      <c r="N3" s="75" t="s">
        <v>26</v>
      </c>
      <c r="O3" s="76"/>
      <c r="P3" s="76"/>
      <c r="Q3" s="76"/>
      <c r="R3" s="76"/>
      <c r="S3" s="76"/>
      <c r="T3" s="3"/>
    </row>
    <row r="4" spans="1:20" ht="18" customHeight="1" x14ac:dyDescent="0.25">
      <c r="A4" s="13" t="s">
        <v>27</v>
      </c>
      <c r="B4" s="14" t="s">
        <v>32</v>
      </c>
      <c r="C4" s="15" t="s">
        <v>33</v>
      </c>
      <c r="D4" s="15" t="s">
        <v>34</v>
      </c>
      <c r="E4" s="15" t="s">
        <v>35</v>
      </c>
      <c r="F4" s="15" t="s">
        <v>36</v>
      </c>
      <c r="G4" s="16" t="s">
        <v>37</v>
      </c>
      <c r="H4" s="15" t="s">
        <v>32</v>
      </c>
      <c r="I4" s="15" t="s">
        <v>33</v>
      </c>
      <c r="J4" s="15" t="s">
        <v>34</v>
      </c>
      <c r="K4" s="15" t="s">
        <v>35</v>
      </c>
      <c r="L4" s="15" t="s">
        <v>36</v>
      </c>
      <c r="M4" s="16" t="s">
        <v>37</v>
      </c>
      <c r="N4" s="18" t="s">
        <v>32</v>
      </c>
      <c r="O4" s="18" t="s">
        <v>33</v>
      </c>
      <c r="P4" s="18" t="s">
        <v>34</v>
      </c>
      <c r="Q4" s="18" t="s">
        <v>35</v>
      </c>
      <c r="R4" s="18" t="s">
        <v>36</v>
      </c>
      <c r="S4" s="53" t="s">
        <v>37</v>
      </c>
    </row>
    <row r="5" spans="1:20" ht="18" customHeight="1" x14ac:dyDescent="0.25">
      <c r="A5" s="19" t="s">
        <v>28</v>
      </c>
      <c r="B5" s="20">
        <v>179019</v>
      </c>
      <c r="C5" s="54">
        <v>182984</v>
      </c>
      <c r="D5" s="54">
        <v>187194</v>
      </c>
      <c r="E5" s="54">
        <v>189717</v>
      </c>
      <c r="F5" s="54">
        <v>191414</v>
      </c>
      <c r="G5" s="54">
        <v>191871</v>
      </c>
      <c r="H5" s="55">
        <v>170926</v>
      </c>
      <c r="I5" s="54">
        <v>174719</v>
      </c>
      <c r="J5" s="54">
        <v>178742</v>
      </c>
      <c r="K5" s="54">
        <v>181148</v>
      </c>
      <c r="L5" s="54">
        <v>182770</v>
      </c>
      <c r="M5" s="54">
        <v>183203</v>
      </c>
      <c r="N5" s="23">
        <f>B5+H5</f>
        <v>349945</v>
      </c>
      <c r="O5" s="24">
        <f t="shared" ref="O5:S5" si="0">C5+I5</f>
        <v>357703</v>
      </c>
      <c r="P5" s="24">
        <f t="shared" si="0"/>
        <v>365936</v>
      </c>
      <c r="Q5" s="24">
        <f t="shared" si="0"/>
        <v>370865</v>
      </c>
      <c r="R5" s="24">
        <f t="shared" si="0"/>
        <v>374184</v>
      </c>
      <c r="S5" s="24">
        <f t="shared" si="0"/>
        <v>375074</v>
      </c>
    </row>
    <row r="6" spans="1:20" ht="18" customHeight="1" x14ac:dyDescent="0.25">
      <c r="A6" s="19" t="s">
        <v>29</v>
      </c>
      <c r="B6" s="20">
        <v>119163</v>
      </c>
      <c r="C6" s="21">
        <v>125868</v>
      </c>
      <c r="D6" s="21">
        <v>135079</v>
      </c>
      <c r="E6" s="21">
        <v>147200</v>
      </c>
      <c r="F6" s="21">
        <v>161132</v>
      </c>
      <c r="G6" s="21">
        <v>174102</v>
      </c>
      <c r="H6" s="20">
        <v>120025</v>
      </c>
      <c r="I6" s="21">
        <v>122727</v>
      </c>
      <c r="J6" s="21">
        <v>127694</v>
      </c>
      <c r="K6" s="21">
        <v>136451</v>
      </c>
      <c r="L6" s="21">
        <v>149010</v>
      </c>
      <c r="M6" s="21">
        <v>163271</v>
      </c>
      <c r="N6" s="25">
        <f t="shared" ref="N6" si="1">B6+H6</f>
        <v>239188</v>
      </c>
      <c r="O6" s="26">
        <f t="shared" ref="O6:O8" si="2">C6+I6</f>
        <v>248595</v>
      </c>
      <c r="P6" s="26">
        <f t="shared" ref="P6:P8" si="3">D6+J6</f>
        <v>262773</v>
      </c>
      <c r="Q6" s="26">
        <f t="shared" ref="Q6:Q8" si="4">E6+K6</f>
        <v>283651</v>
      </c>
      <c r="R6" s="26">
        <f t="shared" ref="R6:R8" si="5">F6+L6</f>
        <v>310142</v>
      </c>
      <c r="S6" s="26">
        <f t="shared" ref="S6:S8" si="6">G6+M6</f>
        <v>337373</v>
      </c>
    </row>
    <row r="7" spans="1:20" ht="18" customHeight="1" x14ac:dyDescent="0.25">
      <c r="A7" s="19"/>
      <c r="B7" s="20"/>
      <c r="C7" s="21"/>
      <c r="D7" s="21"/>
      <c r="E7" s="21"/>
      <c r="F7" s="21"/>
      <c r="G7" s="21"/>
      <c r="H7" s="20"/>
      <c r="I7" s="22"/>
      <c r="J7" s="22"/>
      <c r="K7" s="22"/>
      <c r="L7" s="22"/>
      <c r="M7" s="22"/>
      <c r="N7" s="25"/>
      <c r="O7" s="26"/>
      <c r="P7" s="26"/>
      <c r="Q7" s="26"/>
      <c r="R7" s="26"/>
      <c r="S7" s="26"/>
    </row>
    <row r="8" spans="1:20" ht="18" customHeight="1" x14ac:dyDescent="0.25">
      <c r="A8" s="56" t="s">
        <v>31</v>
      </c>
      <c r="B8" s="20">
        <f>B5-B6</f>
        <v>59856</v>
      </c>
      <c r="C8" s="22">
        <f t="shared" ref="C8:M8" si="7">C5-C6</f>
        <v>57116</v>
      </c>
      <c r="D8" s="22">
        <f t="shared" si="7"/>
        <v>52115</v>
      </c>
      <c r="E8" s="22">
        <f t="shared" si="7"/>
        <v>42517</v>
      </c>
      <c r="F8" s="22">
        <f t="shared" si="7"/>
        <v>30282</v>
      </c>
      <c r="G8" s="22">
        <f t="shared" si="7"/>
        <v>17769</v>
      </c>
      <c r="H8" s="20">
        <f t="shared" si="7"/>
        <v>50901</v>
      </c>
      <c r="I8" s="22">
        <f t="shared" si="7"/>
        <v>51992</v>
      </c>
      <c r="J8" s="22">
        <f t="shared" si="7"/>
        <v>51048</v>
      </c>
      <c r="K8" s="22">
        <f t="shared" si="7"/>
        <v>44697</v>
      </c>
      <c r="L8" s="22">
        <f t="shared" si="7"/>
        <v>33760</v>
      </c>
      <c r="M8" s="22">
        <f t="shared" si="7"/>
        <v>19932</v>
      </c>
      <c r="N8" s="25">
        <f>B8+H8</f>
        <v>110757</v>
      </c>
      <c r="O8" s="26">
        <f t="shared" si="2"/>
        <v>109108</v>
      </c>
      <c r="P8" s="26">
        <f t="shared" si="3"/>
        <v>103163</v>
      </c>
      <c r="Q8" s="26">
        <f t="shared" si="4"/>
        <v>87214</v>
      </c>
      <c r="R8" s="26">
        <f t="shared" si="5"/>
        <v>64042</v>
      </c>
      <c r="S8" s="26">
        <f t="shared" si="6"/>
        <v>37701</v>
      </c>
    </row>
    <row r="9" spans="1:20" ht="18" customHeight="1" x14ac:dyDescent="0.25">
      <c r="A9" s="19" t="s">
        <v>30</v>
      </c>
      <c r="B9" s="20">
        <v>-7886</v>
      </c>
      <c r="C9" s="57">
        <v>60314</v>
      </c>
      <c r="D9" s="57">
        <v>51160</v>
      </c>
      <c r="E9" s="57">
        <v>45223</v>
      </c>
      <c r="F9" s="57">
        <v>19443</v>
      </c>
      <c r="G9" s="57">
        <v>-11894</v>
      </c>
      <c r="H9" s="20">
        <v>-6842</v>
      </c>
      <c r="I9" s="22">
        <v>52643</v>
      </c>
      <c r="J9" s="22">
        <v>44447</v>
      </c>
      <c r="K9" s="22">
        <v>39623</v>
      </c>
      <c r="L9" s="57">
        <v>16875</v>
      </c>
      <c r="M9" s="57">
        <v>-10442</v>
      </c>
      <c r="N9" s="25">
        <f>B9+H9</f>
        <v>-14728</v>
      </c>
      <c r="O9" s="26">
        <f t="shared" ref="O9" si="8">C9+I9</f>
        <v>112957</v>
      </c>
      <c r="P9" s="26">
        <f t="shared" ref="P9" si="9">D9+J9</f>
        <v>95607</v>
      </c>
      <c r="Q9" s="26">
        <f t="shared" ref="Q9" si="10">E9+K9</f>
        <v>84846</v>
      </c>
      <c r="R9" s="26">
        <f t="shared" ref="R9" si="11">F9+L9</f>
        <v>36318</v>
      </c>
      <c r="S9" s="26">
        <f t="shared" ref="S9" si="12">G9+M9</f>
        <v>-22336</v>
      </c>
    </row>
    <row r="10" spans="1:20" ht="18" customHeight="1" x14ac:dyDescent="0.25">
      <c r="A10" s="19" t="s">
        <v>38</v>
      </c>
      <c r="B10" s="58">
        <f>SUM(B8:B9)</f>
        <v>51970</v>
      </c>
      <c r="C10" s="59">
        <f t="shared" ref="C10:S10" si="13">SUM(C8:C9)</f>
        <v>117430</v>
      </c>
      <c r="D10" s="59">
        <f t="shared" si="13"/>
        <v>103275</v>
      </c>
      <c r="E10" s="59">
        <f t="shared" si="13"/>
        <v>87740</v>
      </c>
      <c r="F10" s="59">
        <f t="shared" si="13"/>
        <v>49725</v>
      </c>
      <c r="G10" s="59">
        <f t="shared" si="13"/>
        <v>5875</v>
      </c>
      <c r="H10" s="58">
        <f t="shared" si="13"/>
        <v>44059</v>
      </c>
      <c r="I10" s="59">
        <f t="shared" si="13"/>
        <v>104635</v>
      </c>
      <c r="J10" s="59">
        <f t="shared" si="13"/>
        <v>95495</v>
      </c>
      <c r="K10" s="59">
        <f t="shared" si="13"/>
        <v>84320</v>
      </c>
      <c r="L10" s="59">
        <f t="shared" si="13"/>
        <v>50635</v>
      </c>
      <c r="M10" s="59">
        <f t="shared" si="13"/>
        <v>9490</v>
      </c>
      <c r="N10" s="60">
        <f t="shared" si="13"/>
        <v>96029</v>
      </c>
      <c r="O10" s="61">
        <f t="shared" si="13"/>
        <v>222065</v>
      </c>
      <c r="P10" s="61">
        <f t="shared" si="13"/>
        <v>198770</v>
      </c>
      <c r="Q10" s="61">
        <f t="shared" si="13"/>
        <v>172060</v>
      </c>
      <c r="R10" s="61">
        <f t="shared" si="13"/>
        <v>100360</v>
      </c>
      <c r="S10" s="61">
        <f t="shared" si="13"/>
        <v>15365</v>
      </c>
    </row>
    <row r="11" spans="1:20" ht="18" customHeight="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20" ht="18" customHeigh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20" ht="18" customHeight="1" x14ac:dyDescent="0.25">
      <c r="A13" s="62" t="s">
        <v>45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20" ht="18" customHeight="1" x14ac:dyDescent="0.25">
      <c r="A14" s="62"/>
      <c r="B14" s="63" t="s">
        <v>42</v>
      </c>
      <c r="C14" s="63" t="s">
        <v>43</v>
      </c>
      <c r="D14" s="63" t="s">
        <v>44</v>
      </c>
      <c r="E14" s="63" t="s">
        <v>39</v>
      </c>
      <c r="F14" s="63" t="s">
        <v>40</v>
      </c>
      <c r="G14" s="63" t="s">
        <v>41</v>
      </c>
      <c r="H14" s="27"/>
      <c r="I14" s="27"/>
      <c r="J14" s="27"/>
      <c r="K14" s="27"/>
      <c r="L14" s="27"/>
      <c r="M14" s="27"/>
      <c r="N14" s="43"/>
      <c r="O14" s="43"/>
      <c r="P14" s="43"/>
      <c r="Q14" s="43"/>
      <c r="R14" s="43"/>
      <c r="S14" s="43"/>
    </row>
    <row r="15" spans="1:20" ht="18" customHeight="1" x14ac:dyDescent="0.25">
      <c r="A15" s="56" t="s">
        <v>28</v>
      </c>
      <c r="B15" s="22">
        <v>727817</v>
      </c>
      <c r="C15" s="22">
        <v>689340</v>
      </c>
      <c r="D15" s="22">
        <v>705088</v>
      </c>
      <c r="E15" s="22">
        <f>N5+O5</f>
        <v>707648</v>
      </c>
      <c r="F15" s="22">
        <f>P5+Q5</f>
        <v>736801</v>
      </c>
      <c r="G15" s="22">
        <f>R5+S5</f>
        <v>749258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20" ht="18" customHeight="1" x14ac:dyDescent="0.25">
      <c r="A16" s="56" t="s">
        <v>29</v>
      </c>
      <c r="B16" s="22">
        <v>414694</v>
      </c>
      <c r="C16" s="22">
        <v>445031</v>
      </c>
      <c r="D16" s="22">
        <v>461755</v>
      </c>
      <c r="E16" s="22">
        <f>N6+O6</f>
        <v>487783</v>
      </c>
      <c r="F16" s="22">
        <f>P6+Q6</f>
        <v>546424</v>
      </c>
      <c r="G16" s="22">
        <f>R6+S6</f>
        <v>647515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ht="18" customHeigh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18" customHeight="1" x14ac:dyDescent="0.25">
      <c r="A18" s="56" t="s">
        <v>31</v>
      </c>
      <c r="B18" s="22">
        <f>B15-B16</f>
        <v>313123</v>
      </c>
      <c r="C18" s="22">
        <f t="shared" ref="C18:D18" si="14">C15-C16</f>
        <v>244309</v>
      </c>
      <c r="D18" s="22">
        <f t="shared" si="14"/>
        <v>243333</v>
      </c>
      <c r="E18" s="22">
        <f>E15-E16</f>
        <v>219865</v>
      </c>
      <c r="F18" s="22">
        <f t="shared" ref="F18:G18" si="15">F15-F16</f>
        <v>190377</v>
      </c>
      <c r="G18" s="22">
        <f t="shared" si="15"/>
        <v>101743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ht="18" customHeight="1" x14ac:dyDescent="0.25">
      <c r="A19" s="56" t="s">
        <v>30</v>
      </c>
      <c r="B19" s="22">
        <v>-126996</v>
      </c>
      <c r="C19" s="22">
        <v>227637</v>
      </c>
      <c r="D19" s="22">
        <v>79938</v>
      </c>
      <c r="E19" s="22">
        <f>N9+O9</f>
        <v>98229</v>
      </c>
      <c r="F19" s="22">
        <f>P9+Q9</f>
        <v>180453</v>
      </c>
      <c r="G19" s="22">
        <f>R9+S9</f>
        <v>13982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18" customHeight="1" x14ac:dyDescent="0.25">
      <c r="A20" s="56" t="s">
        <v>38</v>
      </c>
      <c r="B20" s="59">
        <f>SUM(B18:B19)</f>
        <v>186127</v>
      </c>
      <c r="C20" s="59">
        <f t="shared" ref="C20:G20" si="16">SUM(C18:C19)</f>
        <v>471946</v>
      </c>
      <c r="D20" s="59">
        <f t="shared" si="16"/>
        <v>323271</v>
      </c>
      <c r="E20" s="59">
        <f t="shared" si="16"/>
        <v>318094</v>
      </c>
      <c r="F20" s="59">
        <f t="shared" si="16"/>
        <v>370830</v>
      </c>
      <c r="G20" s="59">
        <f t="shared" si="16"/>
        <v>115725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19" ht="18" customHeight="1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ht="18" customHeight="1" x14ac:dyDescent="0.25">
      <c r="A22" s="62" t="s">
        <v>49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18" customHeight="1" x14ac:dyDescent="0.25">
      <c r="A23" s="62"/>
      <c r="B23" s="63" t="s">
        <v>42</v>
      </c>
      <c r="C23" s="63" t="s">
        <v>43</v>
      </c>
      <c r="D23" s="63" t="s">
        <v>44</v>
      </c>
      <c r="E23" s="63" t="s">
        <v>39</v>
      </c>
      <c r="F23" s="63" t="s">
        <v>40</v>
      </c>
      <c r="G23" s="63" t="s">
        <v>41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1:19" ht="18" customHeight="1" x14ac:dyDescent="0.25">
      <c r="A24" s="56" t="s">
        <v>46</v>
      </c>
      <c r="B24" s="64">
        <v>15.166944502012054</v>
      </c>
      <c r="C24" s="64">
        <v>13.443344068402817</v>
      </c>
      <c r="D24" s="64">
        <v>12.760964213944437</v>
      </c>
      <c r="E24" s="64">
        <f>E15/AVERAGE(StFinal_2010_2040_agesex!$P$26,StFinal_2010_2040_agesex!$R$26)/10*1000</f>
        <v>12.104755481195539</v>
      </c>
      <c r="F24" s="64">
        <f>F15/AVERAGE(StFinal_2010_2040_agesex!$R$26,StFinal_2010_2040_agesex!$T$26)/10*1000</f>
        <v>11.902133835824113</v>
      </c>
      <c r="G24" s="64">
        <f>G15/AVERAGE(StFinal_2010_2040_agesex!$T$26,StFinal_2010_2040_agesex!$V$26)/10*1000</f>
        <v>11.645702424199797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8" customHeight="1" x14ac:dyDescent="0.25">
      <c r="A25" s="56" t="s">
        <v>47</v>
      </c>
      <c r="B25" s="64">
        <v>8.6417889157815573</v>
      </c>
      <c r="C25" s="64">
        <v>8.6788882904015061</v>
      </c>
      <c r="D25" s="64">
        <v>8.3570264004066352</v>
      </c>
      <c r="E25" s="64">
        <f>E16/AVERAGE(StFinal_2010_2040_agesex!$P$26,StFinal_2010_2040_agesex!$R$26)/10*1000</f>
        <v>8.3438290546769061</v>
      </c>
      <c r="F25" s="64">
        <f>F16/AVERAGE(StFinal_2010_2040_agesex!$R$26,StFinal_2010_2040_agesex!$T$26)/10*1000</f>
        <v>8.8268224108088269</v>
      </c>
      <c r="G25" s="64">
        <f>G16/AVERAGE(StFinal_2010_2040_agesex!$T$26,StFinal_2010_2040_agesex!$V$26)/10*1000</f>
        <v>10.064312967236564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19" ht="18" customHeight="1" x14ac:dyDescent="0.25">
      <c r="A26" s="56" t="s">
        <v>48</v>
      </c>
      <c r="B26" s="64">
        <v>-2.6464637181839974</v>
      </c>
      <c r="C26" s="64">
        <v>4.4393224152073172</v>
      </c>
      <c r="D26" s="64">
        <v>1.4467498487200041</v>
      </c>
      <c r="E26" s="64">
        <f>E19/AVERAGE(StFinal_2010_2040_agesex!$P$26,StFinal_2010_2040_agesex!$R$26)/10*1000</f>
        <v>1.6802676276374082</v>
      </c>
      <c r="F26" s="64">
        <f>F19/AVERAGE(StFinal_2010_2040_agesex!$R$26,StFinal_2010_2040_agesex!$T$26)/10*1000</f>
        <v>2.9150011428811426</v>
      </c>
      <c r="G26" s="64">
        <f>G19/AVERAGE(StFinal_2010_2040_agesex!$T$26,StFinal_2010_2040_agesex!$V$26)/10*1000</f>
        <v>0.21732195224496981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1:19" ht="18" customHeight="1" x14ac:dyDescent="0.25">
      <c r="A27" s="56" t="s">
        <v>50</v>
      </c>
      <c r="B27" s="64">
        <v>3.8786918680464972</v>
      </c>
      <c r="C27" s="64">
        <v>9.1999999999999993</v>
      </c>
      <c r="D27" s="64">
        <v>5.8506876622578066</v>
      </c>
      <c r="E27" s="64">
        <f>E20/AVERAGE(StFinal_2010_2040_agesex!$P$26,StFinal_2010_2040_agesex!$R$26)/10*1000</f>
        <v>5.4411940541560408</v>
      </c>
      <c r="F27" s="64">
        <f>F20/AVERAGE(StFinal_2010_2040_agesex!$R$26,StFinal_2010_2040_agesex!$T$26)/10*1000</f>
        <v>5.990312567896428</v>
      </c>
      <c r="G27" s="64">
        <f>G20/AVERAGE(StFinal_2010_2040_agesex!$T$26,StFinal_2010_2040_agesex!$V$26)/10*1000</f>
        <v>1.7987114092082057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19" x14ac:dyDescent="0.25">
      <c r="B28" s="4"/>
      <c r="C28" s="4"/>
      <c r="D28" s="4"/>
      <c r="E28" s="4"/>
      <c r="F28" s="4"/>
      <c r="G28" s="4"/>
    </row>
  </sheetData>
  <mergeCells count="3">
    <mergeCell ref="B3:G3"/>
    <mergeCell ref="N3:S3"/>
    <mergeCell ref="H3:M3"/>
  </mergeCells>
  <printOptions horizontalCentered="1" gridLines="1"/>
  <pageMargins left="0.5" right="0.5" top="1" bottom="1" header="0.5" footer="0.5"/>
  <pageSetup orientation="landscape" r:id="rId1"/>
  <headerFooter>
    <oddHeader>&amp;C&amp;"Arial,Bold"&amp;9Workbook: &amp;"Arial,Regular"&amp;F;
&amp;"Arial,Bold"Worksheet: &amp;"Arial,Regular"&amp;A</oddHeader>
    <oddFooter>&amp;L&amp;9printed &amp;D &amp;T&amp;C&amp;9page &amp;P of &amp;N&amp;R&amp;9prepared by David Egan-Robertson
UW Applied Population Lab
December 2013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144E382B9BA4418775E128E5F912D6" ma:contentTypeVersion="2" ma:contentTypeDescription="Create a new document." ma:contentTypeScope="" ma:versionID="c593df59d529cd62c52edc0f58c44ef0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67ebbaea808b247c46602f4156dd947f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b65cc95-6d4e-4879-a879-9838761499af">33E6D4FPPFNA-1999820295-97</_dlc_DocId>
    <_dlc_DocIdUrl xmlns="bb65cc95-6d4e-4879-a879-9838761499af">
      <Url>https://doa.wi.gov/_layouts/15/DocIdRedir.aspx?ID=33E6D4FPPFNA-1999820295-97</Url>
      <Description>33E6D4FPPFNA-1999820295-97</Description>
    </_dlc_DocIdUrl>
    <Document_x0020_Year xmlns="9e30f06f-ad7a-453a-8e08-8a8878e30bd1" xsi:nil="true"/>
    <Division xmlns="9e30f06f-ad7a-453a-8e08-8a8878e30bd1">DIR</Division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E72AF52-25E7-467F-BF88-101FD3147428}"/>
</file>

<file path=customXml/itemProps2.xml><?xml version="1.0" encoding="utf-8"?>
<ds:datastoreItem xmlns:ds="http://schemas.openxmlformats.org/officeDocument/2006/customXml" ds:itemID="{511F0BDF-F4FD-4EDF-B714-E2E7AB8383C2}"/>
</file>

<file path=customXml/itemProps3.xml><?xml version="1.0" encoding="utf-8"?>
<ds:datastoreItem xmlns:ds="http://schemas.openxmlformats.org/officeDocument/2006/customXml" ds:itemID="{16DF944C-9F54-48E4-8CBA-775C18DF34F6}"/>
</file>

<file path=customXml/itemProps4.xml><?xml version="1.0" encoding="utf-8"?>
<ds:datastoreItem xmlns:ds="http://schemas.openxmlformats.org/officeDocument/2006/customXml" ds:itemID="{A2745CC9-DD01-4A29-9CF0-B67885FD1C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README</vt:lpstr>
      <vt:lpstr>StFinal_2010_2040_agesex</vt:lpstr>
      <vt:lpstr>StFinal_2010_2040_broadage</vt:lpstr>
      <vt:lpstr>StFinal_2010_2040_cofc</vt:lpstr>
      <vt:lpstr>StFinal_2010_2040_agesex!Print_Area</vt:lpstr>
      <vt:lpstr>StFinal_2010_2040_broadage!Print_Area</vt:lpstr>
      <vt:lpstr>StFinal_2010_2040_cofc!Print_Area</vt:lpstr>
      <vt:lpstr>StFinal_2010_2040_agesex!Print_Titles</vt:lpstr>
      <vt:lpstr>StFinal_2010_2040_cofc!Print_Titles</vt:lpstr>
    </vt:vector>
  </TitlesOfParts>
  <Company>University of Wisconsin -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Projections, State Final, 2010-2040</dc:title>
  <dc:subject>Population Projections--v2013</dc:subject>
  <dc:creator>Egan-Robertson, David</dc:creator>
  <dc:description>state final population projections, vintage 2013 (2010-2040)</dc:description>
  <cp:lastModifiedBy>training</cp:lastModifiedBy>
  <cp:lastPrinted>2013-12-09T20:35:49Z</cp:lastPrinted>
  <dcterms:created xsi:type="dcterms:W3CDTF">2012-06-07T16:27:52Z</dcterms:created>
  <dcterms:modified xsi:type="dcterms:W3CDTF">2017-09-08T17:21:43Z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0x01010041144E382B9BA4418775E128E5F912D6</vt:lpwstr>
  </property>
  <property fmtid="{D5CDD505-2E9C-101B-9397-08002B2CF9AE}" pid="3" name="Division">
    <vt:lpwstr>DIR</vt:lpwstr>
  </property>
  <property fmtid="{D5CDD505-2E9C-101B-9397-08002B2CF9AE}" pid="4" name="_dlc_DocIdItemGuid">
    <vt:lpwstr>6d45f223-6d59-47f5-9034-9d2413deb514</vt:lpwstr>
  </property>
</Properties>
</file>